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defaultThemeVersion="124226"/>
  <mc:AlternateContent xmlns:mc="http://schemas.openxmlformats.org/markup-compatibility/2006">
    <mc:Choice Requires="x15">
      <x15ac:absPath xmlns:x15ac="http://schemas.microsoft.com/office/spreadsheetml/2010/11/ac" url="C:\Users\ROCIO\Documents\2024 Estados Financieros\ArchivosExcel-EdosFinanc-2024\"/>
    </mc:Choice>
  </mc:AlternateContent>
  <xr:revisionPtr revIDLastSave="0" documentId="13_ncr:1_{44FF1CD9-D5CE-43FB-9BB9-2757120B7F57}" xr6:coauthVersionLast="45" xr6:coauthVersionMax="45" xr10:uidLastSave="{00000000-0000-0000-0000-000000000000}"/>
  <bookViews>
    <workbookView xWindow="216" yWindow="684" windowWidth="22824" windowHeight="12276" xr2:uid="{00000000-000D-0000-FFFF-FFFF00000000}"/>
  </bookViews>
  <sheets>
    <sheet name="Plantilla Notas" sheetId="1" r:id="rId1"/>
    <sheet name="Formulario Notas" sheetId="2" r:id="rId2"/>
  </sheets>
  <calcPr calcId="18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M655" i="1" l="1"/>
  <c r="K662" i="1"/>
  <c r="K655" i="1"/>
  <c r="K667" i="1" l="1"/>
  <c r="L569" i="1" l="1"/>
  <c r="I569" i="1"/>
  <c r="K248" i="1"/>
  <c r="J242" i="1"/>
  <c r="M242" i="1"/>
  <c r="L215" i="1"/>
  <c r="M202" i="1"/>
  <c r="M190" i="1"/>
  <c r="L182" i="1" l="1"/>
  <c r="K135" i="1"/>
  <c r="K133" i="1"/>
  <c r="K126" i="1"/>
  <c r="J113" i="1"/>
  <c r="H108" i="1"/>
  <c r="J110" i="1" s="1"/>
  <c r="J106" i="1"/>
  <c r="J104" i="1"/>
  <c r="J101" i="1"/>
  <c r="J97" i="1"/>
  <c r="J94" i="1"/>
  <c r="L98" i="1" l="1"/>
  <c r="K137" i="1"/>
  <c r="J116" i="1"/>
  <c r="L118" i="1" s="1"/>
  <c r="L119" i="1" l="1"/>
  <c r="K658" i="1"/>
  <c r="M665" i="1"/>
  <c r="M666" i="1" s="1"/>
  <c r="M667" i="1" s="1"/>
  <c r="L432" i="1"/>
  <c r="M420" i="1"/>
  <c r="M416" i="1"/>
  <c r="H341" i="1" l="1"/>
  <c r="I568" i="1" l="1"/>
  <c r="H500" i="1" l="1"/>
  <c r="D498" i="1"/>
  <c r="L435" i="1"/>
  <c r="I317" i="1"/>
  <c r="E315" i="1"/>
  <c r="M421" i="1" l="1"/>
  <c r="J420" i="1" l="1"/>
  <c r="D492" i="1" l="1"/>
  <c r="E309" i="1" l="1"/>
  <c r="D491" i="1" l="1"/>
  <c r="E308" i="1" l="1"/>
  <c r="K665" i="1" l="1"/>
  <c r="K666" i="1" s="1"/>
  <c r="K633" i="1"/>
  <c r="D490" i="1"/>
  <c r="M639" i="1" l="1"/>
  <c r="K639" i="1"/>
  <c r="M635" i="1"/>
  <c r="K635" i="1"/>
  <c r="M631" i="1"/>
  <c r="K631" i="1"/>
  <c r="M621" i="1"/>
  <c r="K621" i="1"/>
  <c r="M613" i="1"/>
  <c r="K613" i="1"/>
  <c r="M605" i="1"/>
  <c r="K605" i="1"/>
  <c r="E307" i="1" l="1"/>
  <c r="D489" i="1" l="1"/>
  <c r="E306" i="1" l="1"/>
  <c r="L383" i="1" l="1"/>
  <c r="I383" i="1"/>
  <c r="D488" i="1"/>
  <c r="M402" i="1"/>
  <c r="J402" i="1"/>
  <c r="K389" i="1"/>
  <c r="L368" i="1"/>
  <c r="I368" i="1"/>
  <c r="K371" i="1" s="1"/>
  <c r="E305" i="1" l="1"/>
  <c r="D487" i="1" l="1"/>
  <c r="E304" i="1"/>
  <c r="D486" i="1" l="1"/>
  <c r="E303" i="1" l="1"/>
  <c r="D485" i="1" l="1"/>
  <c r="E302" i="1" l="1"/>
  <c r="H496" i="1" l="1"/>
  <c r="D484" i="1"/>
  <c r="O301" i="1" l="1"/>
  <c r="O302" i="1" s="1"/>
  <c r="O303" i="1" s="1"/>
  <c r="O304" i="1" s="1"/>
  <c r="O305" i="1" s="1"/>
  <c r="O306" i="1" s="1"/>
  <c r="O307" i="1" s="1"/>
  <c r="O308" i="1" s="1"/>
  <c r="O309" i="1" s="1"/>
  <c r="I313" i="1"/>
  <c r="E301" i="1"/>
  <c r="M399" i="1"/>
  <c r="M396" i="1"/>
  <c r="J416" i="1"/>
  <c r="D483" i="1"/>
  <c r="E300" i="1"/>
  <c r="D479" i="1"/>
  <c r="E296" i="1"/>
  <c r="D478" i="1"/>
  <c r="E295" i="1"/>
  <c r="D477" i="1"/>
  <c r="E294" i="1"/>
  <c r="D476" i="1"/>
  <c r="E293" i="1"/>
  <c r="D475" i="1"/>
  <c r="E292" i="1"/>
  <c r="D474" i="1"/>
  <c r="O291" i="1"/>
  <c r="O292" i="1" s="1"/>
  <c r="O293" i="1" s="1"/>
  <c r="O294" i="1" s="1"/>
  <c r="O295" i="1" s="1"/>
  <c r="O296" i="1" s="1"/>
  <c r="E291" i="1"/>
  <c r="D473" i="1"/>
  <c r="E290" i="1"/>
  <c r="D472" i="1"/>
  <c r="E289" i="1"/>
  <c r="D471" i="1"/>
  <c r="E288" i="1"/>
  <c r="D470" i="1"/>
  <c r="E287" i="1"/>
  <c r="H507" i="1"/>
  <c r="H481" i="1"/>
  <c r="D469" i="1"/>
  <c r="D468" i="1"/>
  <c r="H466" i="1"/>
  <c r="D464" i="1"/>
  <c r="F462" i="1"/>
  <c r="F461" i="1"/>
  <c r="F460" i="1"/>
  <c r="F459" i="1"/>
  <c r="F458" i="1"/>
  <c r="F457" i="1"/>
  <c r="F456" i="1"/>
  <c r="F455" i="1"/>
  <c r="F454" i="1"/>
  <c r="I298" i="1"/>
  <c r="E286" i="1"/>
  <c r="E285" i="1"/>
  <c r="I324" i="1"/>
  <c r="E281" i="1"/>
  <c r="I283" i="1"/>
  <c r="G279" i="1"/>
  <c r="G278" i="1"/>
  <c r="G277" i="1"/>
  <c r="G276" i="1"/>
  <c r="G275" i="1"/>
  <c r="G274" i="1"/>
  <c r="G273" i="1"/>
  <c r="G272" i="1"/>
  <c r="G271" i="1"/>
  <c r="L385" i="1"/>
  <c r="L386" i="1" s="1"/>
  <c r="I590" i="1"/>
  <c r="I584" i="1"/>
  <c r="I583" i="1"/>
  <c r="L570" i="1"/>
  <c r="L571" i="1"/>
  <c r="I571" i="1"/>
  <c r="I570" i="1"/>
  <c r="K533" i="1"/>
  <c r="L549" i="1"/>
  <c r="J551" i="1"/>
  <c r="K536" i="1" s="1"/>
  <c r="K548" i="1"/>
  <c r="L548" i="1" s="1"/>
  <c r="L547" i="1"/>
  <c r="K546" i="1"/>
  <c r="L546" i="1" s="1"/>
  <c r="J396" i="1"/>
  <c r="I380" i="1"/>
  <c r="J392" i="1" s="1"/>
  <c r="I432" i="1" s="1"/>
  <c r="L380" i="1"/>
  <c r="M392" i="1" s="1"/>
  <c r="L567" i="1" s="1"/>
  <c r="M603" i="1" s="1"/>
  <c r="M651" i="1" s="1"/>
  <c r="I386" i="1"/>
  <c r="M333" i="1"/>
  <c r="J333" i="1"/>
  <c r="H339" i="1" s="1"/>
  <c r="K251" i="1"/>
  <c r="J399" i="1"/>
  <c r="M522" i="1"/>
  <c r="M444" i="1"/>
  <c r="P444" i="1" s="1"/>
  <c r="I435" i="1"/>
  <c r="M336" i="1"/>
  <c r="K260" i="1"/>
  <c r="N260" i="1" s="1"/>
  <c r="L572" i="1" l="1"/>
  <c r="I572" i="1"/>
  <c r="H501" i="1"/>
  <c r="H509" i="1" s="1"/>
  <c r="I318" i="1"/>
  <c r="I585" i="1"/>
  <c r="J421" i="1"/>
  <c r="K551" i="1"/>
  <c r="L551" i="1"/>
  <c r="N551" i="1" s="1"/>
  <c r="M403" i="1"/>
  <c r="M441" i="1"/>
  <c r="I567" i="1"/>
  <c r="K603" i="1" s="1"/>
  <c r="K651" i="1" s="1"/>
  <c r="M520" i="1"/>
  <c r="K535" i="1"/>
  <c r="K539" i="1" s="1"/>
  <c r="J403" i="1"/>
  <c r="I326" i="1" l="1"/>
  <c r="J334" i="1" s="1"/>
  <c r="J336" i="1" l="1"/>
  <c r="H340" i="1"/>
  <c r="H342" i="1" s="1"/>
  <c r="K341" i="1" s="1"/>
  <c r="K340" i="1" l="1"/>
  <c r="K342" i="1" s="1"/>
</calcChain>
</file>

<file path=xl/sharedStrings.xml><?xml version="1.0" encoding="utf-8"?>
<sst xmlns="http://schemas.openxmlformats.org/spreadsheetml/2006/main" count="738" uniqueCount="514">
  <si>
    <t>Activo</t>
  </si>
  <si>
    <t>Ingresos de Gestión</t>
  </si>
  <si>
    <t>Las cuentas que aparecen en el cuadro anterior no son exhaustivas y tienen como finalidad ejemplificar el formato que se sugiere para elaborar la nota.</t>
  </si>
  <si>
    <t xml:space="preserve">a)   </t>
  </si>
  <si>
    <t xml:space="preserve">b)     </t>
  </si>
  <si>
    <t xml:space="preserve">c)     </t>
  </si>
  <si>
    <t>NOTAS AL ESTADO DE SITUACIÓN FINANCIERA</t>
  </si>
  <si>
    <t>Efectivo y Equivalentes</t>
  </si>
  <si>
    <t>Inversiones Financieras</t>
  </si>
  <si>
    <t>Bienes Muebles, Inmuebles e Intangibles</t>
  </si>
  <si>
    <t>Estimaciones y Deterioros</t>
  </si>
  <si>
    <t>Otros Activos</t>
  </si>
  <si>
    <t>Gastos y Otras Pérdidas:</t>
  </si>
  <si>
    <t>Efectivo y equivalentes</t>
  </si>
  <si>
    <t>Las cuentas que se manejan para efectos de estas Notas son las siguientes:</t>
  </si>
  <si>
    <t>Contables:</t>
  </si>
  <si>
    <t xml:space="preserve">III)   </t>
  </si>
  <si>
    <t>NOTAS AL ESTADO DE VARIACIÓN EN LA HACIENDA PÚBLICA</t>
  </si>
  <si>
    <t>NOTAS AL ESTADO DE ACTIVIDADES</t>
  </si>
  <si>
    <t xml:space="preserve">IV)   </t>
  </si>
  <si>
    <t>NOTAS AL ESTADO DE FLUJOS DE EFECTIVO</t>
  </si>
  <si>
    <t xml:space="preserve">V) </t>
  </si>
  <si>
    <t>El análisis de los saldos inicial y final que figuran en la última parte del Estado de Flujo de Efectivo en la cuenta de efectivo y equivalentes es como sigue:</t>
  </si>
  <si>
    <t>6.</t>
  </si>
  <si>
    <t>5.</t>
  </si>
  <si>
    <t xml:space="preserve">2.     </t>
  </si>
  <si>
    <t>Panorama Económico y Financiero</t>
  </si>
  <si>
    <t>Autorización e Historia</t>
  </si>
  <si>
    <t>Organización y Objeto Social</t>
  </si>
  <si>
    <t>Bases de Preparación de los Estados Financieros</t>
  </si>
  <si>
    <t>Políticas de Contabilidad Significativas</t>
  </si>
  <si>
    <t>Posición en Moneda Extranjera y Protección por Riesgo Cambiario</t>
  </si>
  <si>
    <t>Reporte Analítico del Activo</t>
  </si>
  <si>
    <t>Fideicomisos, Mandatos y Análogos</t>
  </si>
  <si>
    <t>Reporte de la Recaudación</t>
  </si>
  <si>
    <t>Información sobre la Deuda y el Reporte Analítico de la Deuda</t>
  </si>
  <si>
    <t>Calificaciones otorgadas</t>
  </si>
  <si>
    <t>Proceso de Mejora</t>
  </si>
  <si>
    <t>Información por Segmentos</t>
  </si>
  <si>
    <t>Eventos Posteriores al Cierre</t>
  </si>
  <si>
    <t>Partes Relacionadas</t>
  </si>
  <si>
    <t>Responsabilidad Sobre la Presentación Razonable de la Información Contable</t>
  </si>
  <si>
    <t>A continuación se relacionan las cuentas que integran el rubro de efectivo y equivalentes:</t>
  </si>
  <si>
    <t>Concepto</t>
  </si>
  <si>
    <t>#NOMBRE(1112)</t>
  </si>
  <si>
    <t>Suma</t>
  </si>
  <si>
    <t>Banco</t>
  </si>
  <si>
    <t>Importe</t>
  </si>
  <si>
    <t>Inversiones Temporales</t>
  </si>
  <si>
    <t>Las Cuentas por Cobrar a Corto Plazo se integran por:</t>
  </si>
  <si>
    <t>%</t>
  </si>
  <si>
    <t>Otros Derechos a recibir Efectivo y Equivalentes a Corto Plazo</t>
  </si>
  <si>
    <t>Bienes Inmuebles, Infraestructura y Construcciones en Proceso</t>
  </si>
  <si>
    <t>Se integras de la siguiente manera:</t>
  </si>
  <si>
    <t>Activo Diferido</t>
  </si>
  <si>
    <t>Pasivo</t>
  </si>
  <si>
    <t>Suma de Pasivo</t>
  </si>
  <si>
    <t>Pasivo Circulante</t>
  </si>
  <si>
    <t>Proveedores por Pagar a Corto Plazo</t>
  </si>
  <si>
    <t>Pasivo No Circulante</t>
  </si>
  <si>
    <t>Funciones de Catálogo</t>
  </si>
  <si>
    <t>Función</t>
  </si>
  <si>
    <t>Nombre</t>
  </si>
  <si>
    <t>Descripción</t>
  </si>
  <si>
    <t>Nomenclatura</t>
  </si>
  <si>
    <t>Ejemplo</t>
  </si>
  <si>
    <t>NOMBRE</t>
  </si>
  <si>
    <t>Nombre de la cuenta contable</t>
  </si>
  <si>
    <t xml:space="preserve">Obtiene el nombre  de la cuenta específicada. </t>
  </si>
  <si>
    <t>#NOMBRE(Cuenta)</t>
  </si>
  <si>
    <t>FECHA</t>
  </si>
  <si>
    <t>Fecha de corte</t>
  </si>
  <si>
    <t>Muestra en formato de título la fecha de corte indicada</t>
  </si>
  <si>
    <t>#FECHA()</t>
  </si>
  <si>
    <t>BANCO</t>
  </si>
  <si>
    <t>Nombre del banco</t>
  </si>
  <si>
    <t>Obtiene el banco al que pertence la cuenta especificada.</t>
  </si>
  <si>
    <t>#BANCO(Cuenta)</t>
  </si>
  <si>
    <t>#BANCO(1112-01-01)</t>
  </si>
  <si>
    <t>CUENTA</t>
  </si>
  <si>
    <t>Número de cuenta bancaria</t>
  </si>
  <si>
    <t>Obtiene el número de cuenta bancaria asociado a la cuenta contable.</t>
  </si>
  <si>
    <t>#CUENTA(Cuenta)</t>
  </si>
  <si>
    <t>#CUENTA(1112-01-01)</t>
  </si>
  <si>
    <t>TIPO</t>
  </si>
  <si>
    <t>Nombre de la cuenta bancaria</t>
  </si>
  <si>
    <t>Obtiene nombre y tipo de la cuenta bancaria especificada.</t>
  </si>
  <si>
    <t>#TIPO(Cuenta)</t>
  </si>
  <si>
    <t>#TIPO(1112-01-01)</t>
  </si>
  <si>
    <t xml:space="preserve">Funciones de Saldos </t>
  </si>
  <si>
    <t>SIE</t>
  </si>
  <si>
    <t xml:space="preserve">Saldo inicial del ejercicio </t>
  </si>
  <si>
    <t>Obtiene el saldo inicial del ejercicio de una cuenta determinada. (Parametros externos: Fecha Final)</t>
  </si>
  <si>
    <t>SIP</t>
  </si>
  <si>
    <t xml:space="preserve">Saldo inicial del periodo </t>
  </si>
  <si>
    <t>Obtiene el saldo inicial del periodo de una cuenta determinada. (Parametros externos: Fecha Final)</t>
  </si>
  <si>
    <t>SFP</t>
  </si>
  <si>
    <t xml:space="preserve">Saldo final del periodo </t>
  </si>
  <si>
    <t>Obtiene el saldo final del periodo de una cuenta determinada. (Parametros externos: Fecha Final)</t>
  </si>
  <si>
    <t>Funciones de Movimientos</t>
  </si>
  <si>
    <t>MC</t>
  </si>
  <si>
    <t>Movimientos de cargo</t>
  </si>
  <si>
    <t>Obtiene el importe total de movimientos de cargo de una cuenta, en un rango de fechas determinado. (Parametros externos: Fecha de Inicio, Fecha Final)</t>
  </si>
  <si>
    <t>MA</t>
  </si>
  <si>
    <t>Movimientos de abono</t>
  </si>
  <si>
    <t>Obtiene el importe total de movimientos de abono de una cuenta, en un rango de fechas determinado. (Parametros externos: Fecha de Inicio, Fecha Final)</t>
  </si>
  <si>
    <t>MN</t>
  </si>
  <si>
    <t>Movimiento neto</t>
  </si>
  <si>
    <t>Obtiene el movimiento neto de una cuenta en un rango de fechas determinado. En caso de cuentas deudoras se suman los cargos y se restan los abonos, en caso de cuentas acreedoras  la operación es inversa. (Parametros externos: Fecha de Inicio, Fecha Final)</t>
  </si>
  <si>
    <t>#MC(Cuenta, FechaInicio, FechaFin)</t>
  </si>
  <si>
    <t>#MA(Cuenta, FechaInicio, FechaFin)</t>
  </si>
  <si>
    <t>#MN(Cuenta, FechaInicio, FechaFin)</t>
  </si>
  <si>
    <t>#MC(1112-001,01-01-2017,31-01-2017)</t>
  </si>
  <si>
    <t>#MA(1112-001,01-01-2017,31-01-2017)</t>
  </si>
  <si>
    <t>#MN(1112-001,01-01-2017,27-01-2017)</t>
  </si>
  <si>
    <t>La conciliación se presentará atendiendo a lo dispuesto por el Acuerdo por el que se emite el formato de conciliación entre los ingresos presupuestarios y contables, así como entre los egresos presupuestarios y los gastos contables.</t>
  </si>
  <si>
    <t>Las cuentas de orden se utilizan para registrar movimientos de valores que no afecten o modifiquen el balance del ente contable, sin embargo, su incorporación en libros es necesaria con fines de recordatorio contable, de control y en general sobre los aspectos administrativos, o bien, para consignar sus derechos o responsabilidades contingentes que puedan, o no, presentarse en el futuro.</t>
  </si>
  <si>
    <t>FORMULARIO</t>
  </si>
  <si>
    <t>NOTAS A LOS ESTADOS FINANCIEROS SAACG.NET</t>
  </si>
  <si>
    <t>Descripción:</t>
  </si>
  <si>
    <t>El presente formulario proporciona a los usuarios del SAACG.Net las funciones necesarias para la Emisión de las Notas a los Estados Financieros, de manera que se establezca un vínculo entre un libro de Excel y el Sistema facilitando la construcción de la información para el contenido de dichas Notas.</t>
  </si>
  <si>
    <t>INDETEC 2018</t>
  </si>
  <si>
    <t>EJERCICIO</t>
  </si>
  <si>
    <t>Ejercicio contable</t>
  </si>
  <si>
    <t>Obtiene el ejercicio contable.</t>
  </si>
  <si>
    <t>Obtiene el ejercicio anterior (-1)</t>
  </si>
  <si>
    <t>#EJERCICIO()</t>
  </si>
  <si>
    <t>#EJERCICIO(-1)</t>
  </si>
  <si>
    <t>#FECHA() -&gt; 1 de Enero del 2000</t>
  </si>
  <si>
    <t>Muestra el año de la fecha de corte indicada</t>
  </si>
  <si>
    <t>#FECHA(A)</t>
  </si>
  <si>
    <t>#FECHA(A) -&gt; 2000</t>
  </si>
  <si>
    <t>Muestra el mes y el año de la fecha de corte indicada</t>
  </si>
  <si>
    <t>#FECHA(M)</t>
  </si>
  <si>
    <t>#FECHA(M) -&gt; enero 2000</t>
  </si>
  <si>
    <t>Muestra la fecha completa de corte indicada. (01/enero/2017)</t>
  </si>
  <si>
    <t>#FECHA(D)</t>
  </si>
  <si>
    <t>#FECHA(D) -&gt; 01 / enero / 2000</t>
  </si>
  <si>
    <t xml:space="preserve">#SIE(Cuenta, 1)    </t>
  </si>
  <si>
    <t xml:space="preserve">#SIE(1114-01-02, 1)  * Ejercicio actual </t>
  </si>
  <si>
    <t xml:space="preserve">#SIE(Cuenta, 0) </t>
  </si>
  <si>
    <t>#SIE(1114-01-02, 0)  * Póliza de Saldos Iniciales</t>
  </si>
  <si>
    <t xml:space="preserve">#SIE(Cuenta, -1) </t>
  </si>
  <si>
    <t>#SIE(1114-01-02, -1) * Ejercicio anterior</t>
  </si>
  <si>
    <t>#SIP(Cuenta, 1)</t>
  </si>
  <si>
    <t>#SIP(1112-01-01, 1) * Ejercicio actual</t>
  </si>
  <si>
    <t>#SIP(Cuenta, 0)</t>
  </si>
  <si>
    <t>#SIP(1112-01-01, 0) * Póliza de Saldos Iniciales</t>
  </si>
  <si>
    <t>#SIP(Cuenta, -1)</t>
  </si>
  <si>
    <t>#SIP(1112-01-01, -1) * Ejercicio anterior</t>
  </si>
  <si>
    <t>#SFP(Cuenta, 1)</t>
  </si>
  <si>
    <t>#SFP(1123-01-10, 1)  * Ejercicio actual</t>
  </si>
  <si>
    <t>#SFP(Cuenta, 0)</t>
  </si>
  <si>
    <t>#SFP(1123-01-10, 0)  * Póliza de Saldos Iniciales</t>
  </si>
  <si>
    <t>#SFP(Cuenta, -1)</t>
  </si>
  <si>
    <t>#SFP(1123-01-10, -1) * Ejercicio anterior</t>
  </si>
  <si>
    <t>“Bajo protesta de decir verdad declaramos que los Estados Financieros y sus notas, son razonablemente correctos y son responsabilidad del emisor”.</t>
  </si>
  <si>
    <t>Suma de GASTOS Y OTRAS PÉRDIDAS</t>
  </si>
  <si>
    <t>Total de EFECTIVO Y EQUIVALENTES</t>
  </si>
  <si>
    <t>Otros Ingresos y Beneficios</t>
  </si>
  <si>
    <t>CUENTAS POR COBRAR A CORTO PLAZO</t>
  </si>
  <si>
    <t>INVERSIONES TEMPORALES (HASTA 3 MESES)</t>
  </si>
  <si>
    <t>OTROS DERECHOS A RECIBIR EFECTIVO O EQUIVALENTES A CORTO PLAZO</t>
  </si>
  <si>
    <t>TERRENOS</t>
  </si>
  <si>
    <t>Subtotal BIENES MUEBLES</t>
  </si>
  <si>
    <t>MOBILIARIO Y EQUIPO DE ADMINISTRACIÓN</t>
  </si>
  <si>
    <t>VEHÍCULOS Y EQUIPO DE TRANSPORTE</t>
  </si>
  <si>
    <t>MAQUINARIA, OTROS EQUIPOS Y HERRAMIENTAS</t>
  </si>
  <si>
    <t>SOFTWARE</t>
  </si>
  <si>
    <t>LICENCIAS</t>
  </si>
  <si>
    <t>Subtotal ACTIVOS INTANGIBLES</t>
  </si>
  <si>
    <t>DEPRECIACIÓN ACUMULADA DE BIENES MUEBLES</t>
  </si>
  <si>
    <t>Subtotal DEPRECIACIÓN, DETERIORO Y AMORTIZACIÓN ACUMULADA DE BIENES</t>
  </si>
  <si>
    <t>PASIVO CIRCULANTE</t>
  </si>
  <si>
    <t>PASIVO NO CIRCULANTE</t>
  </si>
  <si>
    <t>RETENCIONES Y CONTRIBUCIONES POR PAGAR A CORTO PLAZO</t>
  </si>
  <si>
    <t>PROVEEDORES POR PAGAR A CORTO PLAZO</t>
  </si>
  <si>
    <t>GASTOS DE FUNCIONAMIENTO</t>
  </si>
  <si>
    <t>TRANSFERENCIAS, ASIGNACIONES, SUBSIDIOS Y OTRAS AYUDAS</t>
  </si>
  <si>
    <t>PARTICIPACIONES Y APORTACIONES</t>
  </si>
  <si>
    <t>INTERESES, COMISIONES Y OTROS GASTOS DE LA DEUDA PÚBLICA</t>
  </si>
  <si>
    <t>OTROS GASTOS Y PÉRDIDAS EXTRAORDINARIAS</t>
  </si>
  <si>
    <t>BANCOS/DEPENDENCIAS Y OTROS</t>
  </si>
  <si>
    <t>Bancos/Dependencias y Otros</t>
  </si>
  <si>
    <t>Cuenta Eje General (Cheques)</t>
  </si>
  <si>
    <t>Cuenta Eje Inversión de Gastos y Promoción</t>
  </si>
  <si>
    <t>Cuenta Eje Inversión del Fondo Contingencia</t>
  </si>
  <si>
    <t>Banco Santander</t>
  </si>
  <si>
    <t>Inversión para Gastos y Promoción</t>
  </si>
  <si>
    <t>Inversión para Fondo Contingencia</t>
  </si>
  <si>
    <t>Inversión para Reserva Legal</t>
  </si>
  <si>
    <t>Edificios No Habitacionales</t>
  </si>
  <si>
    <t>EDIFICIOS</t>
  </si>
  <si>
    <t>El Activo fijo se deprecia conforme a los porcentajes (%) señalados en el Impuesto Sobre la Renta, en forma mensual.</t>
  </si>
  <si>
    <t xml:space="preserve">ANTICIPOS A LARGO PLAZO </t>
  </si>
  <si>
    <t>Anticipos de ISR Bancarios</t>
  </si>
  <si>
    <t>Anticipos de ISR (Pagos Provisionales)</t>
  </si>
  <si>
    <t xml:space="preserve">MONTO </t>
  </si>
  <si>
    <t>FONDOS EN GARANTÍA A LARGO PLAZO</t>
  </si>
  <si>
    <t>Ingresos por Arrendamiento</t>
  </si>
  <si>
    <t>Servicios Generales</t>
  </si>
  <si>
    <t>Participaciones y Aportaciones</t>
  </si>
  <si>
    <t>No.  de</t>
  </si>
  <si>
    <t>Valor</t>
  </si>
  <si>
    <t xml:space="preserve">                ACCIONISTAS</t>
  </si>
  <si>
    <t>Acciones</t>
  </si>
  <si>
    <t>Original</t>
  </si>
  <si>
    <t xml:space="preserve"> -Gobierno del Estado de Michoacán</t>
  </si>
  <si>
    <t xml:space="preserve"> -Centro de Convenciones de Morelia</t>
  </si>
  <si>
    <t xml:space="preserve"> -Parque Zoológico "Benito Juárez"</t>
  </si>
  <si>
    <t xml:space="preserve"> -Fomento Turístico de Michoacán</t>
  </si>
  <si>
    <t xml:space="preserve">               T O T A L E S </t>
  </si>
  <si>
    <t>Hacienda Pública/Patrimonio Contribuido</t>
  </si>
  <si>
    <t>El Capital Contable  es de:</t>
  </si>
  <si>
    <t>( / ) Número de acciones</t>
  </si>
  <si>
    <t xml:space="preserve">         C   U   E   N   T   A   S</t>
  </si>
  <si>
    <t>Reserva Legal</t>
  </si>
  <si>
    <t>Resultados de Ejercicios Anteriores</t>
  </si>
  <si>
    <t>Resultados del Ejercicio</t>
  </si>
  <si>
    <t>T  O  T  A  L  E  S</t>
  </si>
  <si>
    <t>Aportaciones</t>
  </si>
  <si>
    <t>Revalúo de Bienes Inmuebles</t>
  </si>
  <si>
    <t xml:space="preserve">Valor por el Método de Participación de cada acción en </t>
  </si>
  <si>
    <t xml:space="preserve">       relación al capital contable----------------------------------&gt;&gt;</t>
  </si>
  <si>
    <t>Hacienda Pública/Patrimonio Generado</t>
  </si>
  <si>
    <t>La cuenta de Resultados de Ejercicios Anteriores se encuentra integrada por el Acumulado Histórico tanto de las Utilidades de Ejercicios Anteriores, como de las Pérdidas de Ejercicios Anteriores.</t>
  </si>
  <si>
    <t>TOTAL DE INGRESOS CONTABLES</t>
  </si>
  <si>
    <t>TOTAL DE INGRESOS PRESUPUESTARIOS</t>
  </si>
  <si>
    <t>TOTAL DE EGRESOS PRESUPUESTARIOS</t>
  </si>
  <si>
    <t>( - ) Egresos Presupuestarios no Contables</t>
  </si>
  <si>
    <t>( + ) Ingresos Contables no Presupuestarios</t>
  </si>
  <si>
    <t>( - ) Ingresos Presupuestarios no Contables</t>
  </si>
  <si>
    <t xml:space="preserve">( + ) Gastos Contables no Presupuestarios </t>
  </si>
  <si>
    <t xml:space="preserve">A partir del mes de enero de 2020 se realizó el registro contable a través del sistema SAACG.net, para armonizar totalmente la Contabilidad Gubernamental y así cumplir con la normatividad aplicable para ello. </t>
  </si>
  <si>
    <t>ACTIVO FIJO</t>
  </si>
  <si>
    <t>TERRENOS (Inmueble Hotelero)</t>
  </si>
  <si>
    <t>EDIFICIOS (Inmueble Hotelero)</t>
  </si>
  <si>
    <t>EDIFICIOS (Acondicionamiento)</t>
  </si>
  <si>
    <t>MAQUINARIA</t>
  </si>
  <si>
    <t>-Dado en Arrendamiento</t>
  </si>
  <si>
    <t>MOB.Y EQ.</t>
  </si>
  <si>
    <t>-Cinfotur</t>
  </si>
  <si>
    <t>TRANSPORTE</t>
  </si>
  <si>
    <t>-Cinfotur Deducible</t>
  </si>
  <si>
    <t>-Cinfotur No Deducible SAT</t>
  </si>
  <si>
    <t>COMPUTO</t>
  </si>
  <si>
    <t>OFICINA</t>
  </si>
  <si>
    <t>DEPRECIÓN ACUMULADA DEL ACTIVO FIJO</t>
  </si>
  <si>
    <t>DEP. EDIFICIOS</t>
  </si>
  <si>
    <t>5% y 10%</t>
  </si>
  <si>
    <t>DEP. MAQUINARIA</t>
  </si>
  <si>
    <t>DEP. MOB.Y EQ.</t>
  </si>
  <si>
    <t>DEP. TRANSPORTE</t>
  </si>
  <si>
    <t>DEP. COMPUTO</t>
  </si>
  <si>
    <t>DEP. OFICINA</t>
  </si>
  <si>
    <t>OPERACIÓN Y DECORACIÓN</t>
  </si>
  <si>
    <t>DEP. OPERACIÓN Y DECORACIÓN</t>
  </si>
  <si>
    <t>Introducción</t>
  </si>
  <si>
    <t>CONCEPTOS</t>
  </si>
  <si>
    <t>Ingresos por Arrendam. de Villa Michoacana</t>
  </si>
  <si>
    <t>Anticipos Gastos a Comprobar</t>
  </si>
  <si>
    <t>ACTIVOS INTANGIBLES</t>
  </si>
  <si>
    <t>Suma del ACTIVOS DIFERIDOS</t>
  </si>
  <si>
    <t>DIFERENCIA</t>
  </si>
  <si>
    <t>DEPRECIACIÓN ACUMULADA DE INFRAESTRUCTURA</t>
  </si>
  <si>
    <t>Intereses Bancarios</t>
  </si>
  <si>
    <t>Beneficios del SAT (Actualización de Impuestos)</t>
  </si>
  <si>
    <t>Este género se compone de dos grupos, el Pasivo Circulante y el Pasivo No Circulante, en éstos inciden pasivos derivados de operaciones por servicios personales, cuentas por pagar, proveedores por pagar a corto plazo, retenciones y contribuciones por pagar a corto plazo y Fondos en Garantía a Largo Plazo; su integración es el siguiente:</t>
  </si>
  <si>
    <t>Mes de Renta</t>
  </si>
  <si>
    <t xml:space="preserve">Mes de Facturación </t>
  </si>
  <si>
    <t>Enero</t>
  </si>
  <si>
    <t>Febrero</t>
  </si>
  <si>
    <t>Marzo</t>
  </si>
  <si>
    <t>Abril</t>
  </si>
  <si>
    <t>Mayo</t>
  </si>
  <si>
    <t>Junio</t>
  </si>
  <si>
    <t>Julio</t>
  </si>
  <si>
    <t>Agosto</t>
  </si>
  <si>
    <t>Septiembre</t>
  </si>
  <si>
    <t>Octubre</t>
  </si>
  <si>
    <t>Noviembre</t>
  </si>
  <si>
    <t>Año</t>
  </si>
  <si>
    <t>Monto de los Ingresos por Arrendamiento</t>
  </si>
  <si>
    <t>Estatus</t>
  </si>
  <si>
    <t>Pendiente de pago por el arrendatario</t>
  </si>
  <si>
    <t>14/0ct/2020</t>
  </si>
  <si>
    <t>Abono a Cuentas por Cobrar Rentas 2020</t>
  </si>
  <si>
    <t>13/Nov/2020</t>
  </si>
  <si>
    <t>Siendo Gobernador Interino del Estado de Michoacán de Ocampo el C. Dr. Jaime Genovevo Figueroa Zamudio, con fecha 1º de agosto del año 1991 se publicó en el Periódico Oficial del Estado de Michoacán un acuerdo en donde se considera a la Compañía Inmobiliaria como una Empresa de Participación Estatal.</t>
  </si>
  <si>
    <t>Diciembre</t>
  </si>
  <si>
    <t>14/Dic/2020</t>
  </si>
  <si>
    <t>Otros Productos Fiscales (PTU)</t>
  </si>
  <si>
    <t>SUMA DE BIENES INMUEBLES</t>
  </si>
  <si>
    <t>SUMA DE MOBILIARIA Y EQUIPO DE ADMINISTRACIÓN</t>
  </si>
  <si>
    <t>SUMA DE BIENES MUEBLES</t>
  </si>
  <si>
    <t>SUMA DEL ACTIVO FIJO</t>
  </si>
  <si>
    <t>SUMA DEPRECIACIÓN ACUMULADA DE ACTIVO FIJO</t>
  </si>
  <si>
    <t>Se considero dentro de la cuenta de Revaluación de los Bienes Inmuebles, el avalúo realizada por parte de la Dirección de Patrimonio de Gobierno del Estado.</t>
  </si>
  <si>
    <t>La presente disposición es de observancia obligatoria para los Entes Públicos, poderes Ejecutivo, Legislativo y Judicial de la Federación y de las Entidades Federativas, Órganos Autónomos de la Federación y de las Entidades Federativas, Ayuntamientos de los Municipios y las Entidades de la Administración Pública Paraestatal, ya sean Federales, Estatales o Municipales.</t>
  </si>
  <si>
    <t>Por lo anterior la Dirección de Contabilidad de la Secretaría antes mencionada, bajo el cargo en su momento por el C.P. José Antonio Hernández Aguirre, nos informó que debemos apegarnos a lo establecido en la Ley General de Contabilidad Gubernamental. Así mismo, se informa que al encontrarse la empresa en este supuesto, queda relevada de llevar contabilidad electrónica ante el SAT, a partir del ejercicio 2015.</t>
  </si>
  <si>
    <t>Se crearon cuentas de Registro específicas dentro del Plan de Cuentas del sistema SAACG.NET, para poder cumplir con lo requerido por el SAT en conceptos de deducibilidad.</t>
  </si>
  <si>
    <t>La Compañía Inmobiliaria cuenta con una Inversión para la Reserva Legal cumpliendo con ello con la Ley General de Sociedades Mercantiles, con la finalidad de cubrir con algún adeudo en general.</t>
  </si>
  <si>
    <t>Reexp. por Valor de Mercado- Superávit</t>
  </si>
  <si>
    <t>Suma Iva Causado Pendiente de Cobrar</t>
  </si>
  <si>
    <t>IVA Causado Efectivamente Cobrado, por Abono a Rentas 2020</t>
  </si>
  <si>
    <t>Monto del IVA Causado por Arrendamiento Facturado</t>
  </si>
  <si>
    <t>Ingresos y Otros Beneficios</t>
  </si>
  <si>
    <t>INGRESOS DE GESTIÓN</t>
  </si>
  <si>
    <t>OTROS INGRESOS Y BENEFICIOS</t>
  </si>
  <si>
    <t>IVA Causado pendiente de cobrar al arrendatario</t>
  </si>
  <si>
    <r>
      <t xml:space="preserve">En Acta de Asamblea General Extraordinaria de Accionistas celebrada el 25 de noviembre del año 2012 se modifico el objeto social de la Compañía Inmobiliaria Fomento Turístico de Michoacán, S.A. de C.V., quedando de la siguiente manera: </t>
    </r>
    <r>
      <rPr>
        <b/>
        <sz val="9"/>
        <rFont val="Arial"/>
        <family val="2"/>
      </rPr>
      <t>"Construcción, Administración y Arrendamiento de Hoteles y Servicios Turísticos, Compra-Venta de Terrenos Turísticos y Otros Inmuebles, Promoción Turística y Demás Servicios Conexos que Contribuyan al Desarrollo Turístico de Michoacán"</t>
    </r>
    <r>
      <rPr>
        <sz val="9"/>
        <rFont val="Arial"/>
        <family val="2"/>
      </rPr>
      <t>.</t>
    </r>
  </si>
  <si>
    <t>CONCILIACIÓN ENTRE LOS INGRESOS PRESUPUESTARIOS Y CONTABLES, ASÍ COMO ENTRE LOS EGRESOS PRESUPUESTARIOS Y LOS GASTOS CONTABLES</t>
  </si>
  <si>
    <r>
      <t xml:space="preserve">En Acta de Asamblea General Extraordinaria de Accionistas celebrada el 11 de diciembre del año 1997 se modifico el objeto social de la Compañía Inmobiliaria Fomento Turístico de Michoacán, S.A. de C.V., quedando de la siguiente manera: </t>
    </r>
    <r>
      <rPr>
        <b/>
        <sz val="9"/>
        <rFont val="Arial"/>
        <family val="2"/>
      </rPr>
      <t>"Construcción,  Arrendamiento y Administración de Hoteles y Servicios Turísticos, compra venta de terrenos turísticos y demás servicios conexos que contribuyan al desarrollo del sector turístico de Michoacán"</t>
    </r>
    <r>
      <rPr>
        <sz val="9"/>
        <rFont val="Arial"/>
        <family val="2"/>
      </rPr>
      <t>.</t>
    </r>
  </si>
  <si>
    <t>Compañía Inmobiliaria se encuentra trabajando con números negros y finanzas sanas, encontrándose al corriente del pago de todos su impuestos, contribuciones y en espera de que SECTUR entregue la documentación faltante de 2 expedientes por las acciones de Promoción Turística 2020 ya pagadas, los cuales fueron revisados y observados por parte del Auditor Externo e informado en forma oficial a la Secretaría de Turismo y a la Secretaría de Contraloría del Estado, así mismo a los Órganos de Gobierno (Asamblea General de Accionistas y H. Consejo de Administración).</t>
  </si>
  <si>
    <t>Otros Bienes Inmuebles</t>
  </si>
  <si>
    <t>Subtotal OTROS BIENES INMUEBLES</t>
  </si>
  <si>
    <t>Subtotal DEPRECIACIÓN ACUMULADA DE OTROS BIENES INMUEBLES</t>
  </si>
  <si>
    <t>AMORTIZACIÓN ACUMULADA DE ACTIVOS INTANGIBLES</t>
  </si>
  <si>
    <t>AMORT. ADQ. PAQ. Y PROG. INFORM.</t>
  </si>
  <si>
    <t>JUICIOS</t>
  </si>
  <si>
    <t>Revalúo (Valor Mercado-Superávit)</t>
  </si>
  <si>
    <t>Así mismo en este apartado la cuenta de Edificios se traspaso al apartado de Otros Bienes Inmuebles cumpliendo con el clasificador por objeto del gasto, con la finalidad de poder darlo de alta en el apartado de Bienes Patrimoniales del Sistema de Contabilidad Gubernamental SAACG.net  y así dar cumplimiento con las indicaciones en el CONAC.</t>
  </si>
  <si>
    <t>Demanda Judicial en Proceso de Resolución</t>
  </si>
  <si>
    <t>Durante el mes de junio de 2022, se creó la cuenta de terrenos basándonos en el clasificador por objeto del gasto, con la finalidad de poder darlo de alta en el apartado de Bienes Patrimoniales del Sistema de Contabilidad Gubernamental SAACG.net y así dar cumplimiento con lo establecido en el CONAC, integrándose de la siguiente manera:</t>
  </si>
  <si>
    <t>En este apartado se traspaso el monto historico de la cuenta de Edificios, cumpliendo con el clasificador por objeto del gasto, con la finalidad de poder darlo de alta en el apartado de Bienes Patrimoniales del Sistema de Contabilidad Gubernamental SAACG.net y así dar cumplimiento con las indicaciones en el CONAC, integrándose de la siguiente manera:</t>
  </si>
  <si>
    <t>Se crearon cuentas basándose en el clasificador por objeto del gasto, con la finalidad de poder darlo de alta en el apartado de Bienes Patrimoniales del Sistema de Contabilidad Gubernamental SAACG.net y así dar cumplimiento con las indicaciones en el CONAC, realizando los traspasos correspondientes; en la cuenta de Vehículos y Equipo de Transporte se realizó ajuste en su monto, porque al ser analizado, nos percatamos que el IVA Acreditable no deducible de la camioneta X-trail Sense, se encontraba considerado dentro del Activo Fijo, por lo cual se procedió a realizar la corrección. Se integra de la siguiente manera:</t>
  </si>
  <si>
    <t>VALORES</t>
  </si>
  <si>
    <t>EMISIÓN DE OBLIGACIONES</t>
  </si>
  <si>
    <t>AVALES Y GARANTÍAS</t>
  </si>
  <si>
    <t>BIENES EN CONCESIONADOS EN COMODATO</t>
  </si>
  <si>
    <t>Valores en Custodia</t>
  </si>
  <si>
    <t>Custodia de Valores</t>
  </si>
  <si>
    <t>Instrumentos de Crédito Prestados a Formadores de Mercado</t>
  </si>
  <si>
    <t>Préstamo de Instrumentos de Crédito a Formadores de Mercado y su Garantía</t>
  </si>
  <si>
    <t>Instrumentos de Crédito Recibidos en Garantía de los Formadores de Mercado</t>
  </si>
  <si>
    <t>Garantía de Créditos Recibidos de los Formadores de Mercado</t>
  </si>
  <si>
    <t>Autorización para la Emisión de Bonos, Títulos y Valores de la Deuda Pública Interna</t>
  </si>
  <si>
    <t>Autorización para la Emisión de Bonos, Títulos y Valores de la Deuda Pública Externa</t>
  </si>
  <si>
    <t>Emisiones Autorizadas de la Deuda Pública Interna y Externa</t>
  </si>
  <si>
    <t>Suscripción de Contratos de Préstamos y Otras Obligaciones de la Deuda Pública Interna</t>
  </si>
  <si>
    <t>Suscripción de Contratos de Préstamos y Otras Obligaciones de la Deuda Pública Externa</t>
  </si>
  <si>
    <t>Contratos de Préstamos y Otras Obligaciones de la Deuda Pública Interna y Externa</t>
  </si>
  <si>
    <t>Avales Autorizados</t>
  </si>
  <si>
    <t>Avales Firmados</t>
  </si>
  <si>
    <t>Fianzas y Garantías Recibidas por Deudas a Cobrar</t>
  </si>
  <si>
    <t>Fianzas y Garantías Recibidas</t>
  </si>
  <si>
    <t>Fianzas Otorgadas para Respaldar Obligaciones No Fiscales del Gobierno</t>
  </si>
  <si>
    <t>Fianzas Otorgadas del Gobierno para Respaldar Obligaciones No Fiscales</t>
  </si>
  <si>
    <t>Demanda contra el Arrendatario</t>
  </si>
  <si>
    <t>Contratos para Inversión Mediante Proyectos para Prestación de Servicios (PPS) y Similares</t>
  </si>
  <si>
    <t>Inversión Pública Contratada Mediante Proyectos para Prestación de Servicios (PPS) y Similares</t>
  </si>
  <si>
    <t>Bienes Bajo Contrato en Concesión</t>
  </si>
  <si>
    <t>Contrato de Concesión por Bienes</t>
  </si>
  <si>
    <t>Bienes Bajo Contrato en Comodato</t>
  </si>
  <si>
    <t>Contrato en Comodato por Bienes</t>
  </si>
  <si>
    <t>INVERSIÓN MEDIANTE PROYECTOS PARA PRESTACIÓN DE SERVICIOS (PPS) Y SIMILARES</t>
  </si>
  <si>
    <t>CUENTAS DE ORDEN CONTABLES</t>
  </si>
  <si>
    <t>CUENTAS DE ORDEN PRESUPUESTARIAS</t>
  </si>
  <si>
    <t>LEY DE INGRESOS</t>
  </si>
  <si>
    <t>Ley de Ingresos Estimada</t>
  </si>
  <si>
    <t>Ley de Ingresos por ejecutar</t>
  </si>
  <si>
    <t>Modificación a la Ley de Ingresos estimada</t>
  </si>
  <si>
    <t>Ley de Ingresos Devengada</t>
  </si>
  <si>
    <t>Ley de Ingresos Recaudada</t>
  </si>
  <si>
    <t>PRESUPUESTO DE EGRESOS</t>
  </si>
  <si>
    <t>Presupuesto de Egresos Aprobado</t>
  </si>
  <si>
    <t>Presupuesto de Egresos por Ejercer</t>
  </si>
  <si>
    <t xml:space="preserve">Modificación al Presupuesto de Egresos </t>
  </si>
  <si>
    <t>Presupuesto de Egresos Comprometido</t>
  </si>
  <si>
    <t>Presupuesto de Egresos Devengado</t>
  </si>
  <si>
    <t>Presupuesto de Egresos Ejercido</t>
  </si>
  <si>
    <t>Presupuesto de Egresos Pagado</t>
  </si>
  <si>
    <t>Debido a la revisión y solicitudes del SEVAC, se tuvó que efectuar modificación en el Revalúo para manejar el valor catastral y así poder cumplir y mejorar la calificación del reactivo correspondiente.</t>
  </si>
  <si>
    <t>Gastos Anticipados (prima de fianza)</t>
  </si>
  <si>
    <t>Suma 2020, 2021, 2022 y 2023</t>
  </si>
  <si>
    <t>Suma 2020, 2021, 2022 Y 2023</t>
  </si>
  <si>
    <t>TOTAL DE GASTOS CONTABLES</t>
  </si>
  <si>
    <t>Se ha observado la normatividad emitida por el CONAC y las disposiciones legales aplicables, así mismo se efectuó la actualización de las cuentas de Contabilidad Gubernamental, para cumplir con su Plan de Cuentas.</t>
  </si>
  <si>
    <t>Durante el mes de junio de 2022, se realizó el ajuste observado por el Auditor Externo en las auditorías de los ejercicios 2018, 2019 y 2020, en donde se nos sugería dar de baja las cuentas que componen las Adiciones y Mejoras al Edificio, las cuales en su mayoría se encuentran totalmente depreciadas, además que los conceptos debieron haberse considerado en su momento como gasto y no como activo; así mismo se informó que dicho movimiento fue autorizado el día 02 de mayo del año 2022 en sesiones de Órganos de Gobierno (Asamblea General de Accionistas y H. Consejo de Administración), procediendo a realizar dicho registro por un monto de $9'376,362.87.</t>
  </si>
  <si>
    <t>En la segunda sesión extraordinaria de la Asamblea General de Accionistas de fecha 27 de febrero del ejercicio 2023 se autoriza dejar de emitir Comprobantes Fiscales Digitales Por Internet (CFDI) sobre los servicios de arrendamiento otorgados al Grupo Hotelero H. de A., S.A. De C.V. derivado de la sentencia definitiva notificada mediante oficio CJDG/DACL/DJCM/331/2023 en el cual CJDG/DACL/DJCM/331/2023  la Consejería Jurídica notifica con relación al Juicio sumarísimo civil número 487/2021 tramitado ante el Juzgado Octavo de Primera Instancia en Materia Civil de este Distrito Judicial de Morelia, Michoacán que sobre rescisión de contrato de arrendamiento y otras prestaciones promovió esta Compañía Inmobiliaria Fomento Turístico de Michoacán”, S.A. de C.V., en contra de “Grupo Hotelero H. de A. “, S.A. de C.V. y “Hostales de América”, S.A. de C.V.;  con fecha 26 de enero del presente año se dictó sentencia definitiva del referido juicio sumarísimo y mediante el cual se declaró fundada la acción promovida por “Compañía Inmobiliaria Fomento Turístico de Michoacán”, S.A. de C.V., condenando a las partes demandadas a la totalidad de las prestaciones reclamadas en dicho juicio, consistentes en: 
1. La rescisión del contrato de arrendamiento,
2. La desocupación y entrega del inmueble objeto de arrendamiento
3. Pago por la cantidad de $19,711,638.68 (Diecinueve millones setecientos once mil seiscientos treinta y ocho pesos 68/100 M.N.), por concepto de 16 meses de renta vencidas y adeudadas e impuesto al valor agregado, correspondientes de enero a diciembre del 2020, más las que se sigan generando, más el Impuesto al Valor Agregado, hasta la total desocupación del inmueble.
4. Pago por la cantidad de $4,098,672.88 (Cuatro millones noventa y ocho mil seiscientos setenta y dos pesos 88/100 M.N.), por concepto de inversión anual mínima, correspondiente al año 2019.
5. Pago por la cantidad de $4,214,583.35 (Cuatro millones doscientos catorce m il quinientos ochenta y tres pesos 35/100 M.N.), por concepto de inversión anual mínima, correspondiente al año 2020.
6. Pago por la cantidad de $4,347,342.72 (Cuatro millones trescientos cuarenta y siete mil trescientos cuarenta y dos pesos 72/100 M.N.), por concepto de inversión mínima anual correspondiente al año 2021.
7. Pago al corriente de los servicios, y 
8. Pago de gastos y costas (Sic).</t>
  </si>
  <si>
    <t>En sesiones de los Organos de Gobierno de esta Entidad, celebradas el día 30 de noviembre de 2022, se nombró al nuevo Encargado de Despacho de la Dirección General de Compañía Inmobiliaria, Lic Gustavo Adolfo Mendoza García para que asuma el cargo el día 01 de enero de 2023, por lo cual MAEP Lucero del Rocío García Medina, su último día como titular fue el 31 de diciembre de 2022, se realizó la entrega - recepción de los titulares entrante y saliente.</t>
  </si>
  <si>
    <t>Notas de gestión administrativa,</t>
  </si>
  <si>
    <t>Notas de memoria (cuentas de orden).</t>
  </si>
  <si>
    <t>Notas de desglose, y</t>
  </si>
  <si>
    <t>a) NOTAS DE GESTIÓN ADMINISTRATIVA</t>
  </si>
  <si>
    <t>1.</t>
  </si>
  <si>
    <t>El 25 de noviembre del año 2019 en sesión de Asamblea General Extraordinaria de Accionistas se cedió la acción que sustentaba el “Fondo Mixto para el Fomento Industrial de Michoacán” a favor del “Centro de Convenciones de Morelia”, con valor de $1.00 (Un peso 00/100 M.N.), realizando su respectiva Acta, llevándose el protocolo correspondiente.</t>
  </si>
  <si>
    <t>Con fecha 22 de noviembre del 2021, la MEAP Lucero del Rocío García Medina, fue nombrada como Encargada de Despacho de la Dirección General de la Compañía Inmobiliaria Fomento Turístico de Michoacán, S.A. de C.V. por parte del Gobernador Constitucional Lic. Alfredo Ramírez Bedolla, con lo cual se sustituye a la anterior Directora General, así mismo el día 30 del mismo mes y año se llevó a cabo la Entrega-Recepción de los Titulares saliente y entrante en presencia de personal de la Secretaría de Contraloría del Estado.</t>
  </si>
  <si>
    <t>a)</t>
  </si>
  <si>
    <t>b)</t>
  </si>
  <si>
    <t>3.</t>
  </si>
  <si>
    <t>Objeto social: Construcción, Administración, Arrendamiento de hoteles y Servicios Turísticos, Compra-Venta de Terrenos Turísticos y Otros Inmuebles, Promoción Turística y demás Servicios Conexos que contribuyan al Desarrollo Turístico de Michoacán.</t>
  </si>
  <si>
    <t>c)</t>
  </si>
  <si>
    <t>Ejercicio fiscal: 2024</t>
  </si>
  <si>
    <t>d)</t>
  </si>
  <si>
    <t>e)</t>
  </si>
  <si>
    <t>1) SAT.- Pago Provisional Referenciados ISR, IVA, ISPT, Retenciones de ISR sobre Honorarios y Arrendamiento y Retenciones de IVA sobre Honorarios y Arrendamiento.</t>
  </si>
  <si>
    <t>2) IMSS e INFONAVIT.- Cuotas IMSS, Cesantía y Vejez, Fondo de Retiro e Infonavit.</t>
  </si>
  <si>
    <t>3) Impuesto del 3% sobre Erogaciones al trabajo subordinado (nómina) estatal.</t>
  </si>
  <si>
    <t>4) Impuesto Predial (municipal) pago en forma anual, durante los dos primeros meses de cada año.</t>
  </si>
  <si>
    <t>5) Refrendo Anual (estatal) por los 2 vehículos propiedad del ente.</t>
  </si>
  <si>
    <t>f)</t>
  </si>
  <si>
    <t>g)</t>
  </si>
  <si>
    <t>Fideicomisos: Por el momento Compañía no forma parte de ningún fideicomiso.</t>
  </si>
  <si>
    <t>4.</t>
  </si>
  <si>
    <t>La Compañía Inmobiliaria efectuó consulta ante la Secretaría de Finanzas y Administración de Gobierno del Estado de Michoacán, respecto a  la obligación de llevar Contabilidad Gubernamental; recibiendo por parte de esta con fecha 20 de marzo del año 2015, oficio No. DC-00580/2015, en el cual nos informan que, en base al artículo 26º de la Ley de Entidades Paraestatales del Estado de Michoacán de Ocampo, que a la letra dice: "Las empresas en que participe de manera mayoritaria el Gobierno del Estado o una o más entidades paraestatales, deberán tener por objeto lo dispuesto en el artículo 11 de este ordenamiento".</t>
  </si>
  <si>
    <t>Se considera el Marco Conceptual de la Contabilidad Gubernamental (MCCG) para la elaboración de los estados financieros.</t>
  </si>
  <si>
    <t>Postulados básicos de Contabilidad Gubernamental (PBCG): Se aplican los postulados para que la información sea oportuna, confiable, y comparable para la toma de decisiones. A continuación se hace mención de ellos:</t>
  </si>
  <si>
    <t>1. Sustancia Económina</t>
  </si>
  <si>
    <t>2. Entes Públicos</t>
  </si>
  <si>
    <t>3. Existencia Permanente</t>
  </si>
  <si>
    <t>4. Revelación Suficiente</t>
  </si>
  <si>
    <t>5. Importancia Relativa</t>
  </si>
  <si>
    <t>6. Registro e Integración Presupuestaria</t>
  </si>
  <si>
    <t>7. Consolidación de la Información Financiera</t>
  </si>
  <si>
    <t>8. Devengo Contable</t>
  </si>
  <si>
    <t>9. Valuación</t>
  </si>
  <si>
    <t>10. Dualidad Económica</t>
  </si>
  <si>
    <t>11. Consistencia</t>
  </si>
  <si>
    <t>Por el momento no se aplica ninguna normatividad supletoria.</t>
  </si>
  <si>
    <t>h)</t>
  </si>
  <si>
    <t>En este mes Compañía no cuenta con la posición en moneda extranjera, así como tampoco con la protección por riesgo cambiario.</t>
  </si>
  <si>
    <t>7.</t>
  </si>
  <si>
    <t>8.</t>
  </si>
  <si>
    <t>Compañía en este mes no forma parte de ningún fideicomiso, mandato o Análogo.</t>
  </si>
  <si>
    <t>9.</t>
  </si>
  <si>
    <t>10.</t>
  </si>
  <si>
    <t>11.</t>
  </si>
  <si>
    <t>Compañía por el momento no cuenta con ninguna calificación debido a que no ha solicitado ningún tipo de crédito.</t>
  </si>
  <si>
    <t>12.</t>
  </si>
  <si>
    <t>Con la finalidad de que se cumplan los objetivos y metas de la empresa, se diseñaron y elaboraron las Cédulas de Control Interno por concepto, actividades y funciones de cada área, con el fin de asegurar de manera razonable la generación de información financiera, presupuestal y de operación confiable, oportuna y suficiente, para cumplir con nuestro marco jurídico. Se elabora y presenta el Presupuesto Anual y POA ante los Órganos de Gobierno, para su aprobación; en caso de modificaciones, se realizan los ajustes pertinentes al presupuesto que se autoriza al inicio del ejercicio. Se realizan los pagos de obligaciones fiscales y laborales en base a los calendarios establecidos por parte del SAT, IMSS e Infonavit y Administración Local de Rentas, así como el pago de servicios mensuales y bimestrales. Los Estados Financieros que se generan cada mes, se entregan a más tardar el día 10 o siguiente hábil del mes posterior de acuerdo a lo solicitado, ante la Secretaría de Finanzas y Administración como a la Secretaría de Contraloría del Gobierno del Estado. Se hace la entrega Trimestral de los Formatos de Transparencia en la fecha estipulada por parte de la Dirección de Transparencia y la Revisión de estos formatos por parte del IMAP, en las fechas que ellos establecen. Se le da seguimiento y atención a las reuniones, solicitudes de información e instrucciones derivadas de las Reuniones de Gabinete. Se convocan y llevan a cabo como mínimo 4 sesiones ordinarias de cada uno de los Órganos de Gobierno, realizando informes de las acciones emprendidas y avances de la situación que guarda la Entidad, solicitando en su caso, su aprobación. Se le da seguimiento a la inversión en acciones de Promoción Turística, autorización, recepción de expedientes, su pago correspondiente, entre otras. Se elaboran y en su caso se revisan los convenios y contratos derivados de las actividades propias de la Entidad. Se convoca y se llevan a cabo sesiones de los diferentes Comités de la Entidad. Se revisa y se le da el seguimiento oportuno al Buzón de Quejas y Denuncias. Se da revisión y seguimiento al presupuesto, adquisiciones y control vehicular de la plataforma del CADPE.</t>
  </si>
  <si>
    <t>13.</t>
  </si>
  <si>
    <t>La Compañía en el actual mes no presenta información por segmentos.</t>
  </si>
  <si>
    <t>14.</t>
  </si>
  <si>
    <t>15.</t>
  </si>
  <si>
    <t>La Compañía en el actual mes no cuenta con partes relacionadas.</t>
  </si>
  <si>
    <t>16.</t>
  </si>
  <si>
    <t xml:space="preserve">La Información Contable de Compañía esta firmada en cada página de la misma  y se incluye al final la siguiente leyenda: “Bajo protesta de decir verdad declaramos que los Estados Financieros y sus notas, son razonablemente correctos y son responsabilidad del emisor”. </t>
  </si>
  <si>
    <r>
      <t xml:space="preserve">I)    </t>
    </r>
    <r>
      <rPr>
        <b/>
        <sz val="7"/>
        <rFont val="Times New Roman"/>
        <family val="1"/>
      </rPr>
      <t/>
    </r>
  </si>
  <si>
    <r>
      <t xml:space="preserve">II)     </t>
    </r>
    <r>
      <rPr>
        <b/>
        <sz val="7"/>
        <rFont val="Times New Roman"/>
        <family val="1"/>
      </rPr>
      <t/>
    </r>
  </si>
  <si>
    <t>Es la contabilización de los ingresos propios de la Compañía, así como los intereses bancarios y otros ingresos obtenidos.</t>
  </si>
  <si>
    <t>Suma de Ingresos y Otros Beneficios</t>
  </si>
  <si>
    <t xml:space="preserve">Compañía obtiene ingresos por concepto de intereses bancarios por el rendimiento de la cuenta de Inversión de la Reserva Legal. </t>
  </si>
  <si>
    <t>Es la contabilización de los gastos operativos propios de la Compañía, así como el pago de la promoción turística generada a través de la firma de convenios celebrados con la Secretaría de Turismo del Gobierno del Estado, Instituto del Artesano Michoacano y Fomento Turístico de Michoacán, según sea el caso.</t>
  </si>
  <si>
    <t>Durante el mes de junio de 2022, se realizó el ajuste observado por el Auditor Externo en las auditorías de los ejercicios 2018, 2019 y 2020, en donde se nos sugería dar de baja las cuentas que componen las Adiciones y Mejoras al Edificio, las cuales en su mayoría se encuentran totalmente depreciadas, además que los conceptos debieron haberse considerado en su momento como gasto y no como activo; así mismo se informó que dicho movimiento fue autorizado el día 02 de mayo del año 2022 en sesiones de Órganos de Gobierno (Asamblea General de Accionistas y H. Consejo de Administración), procediendo a realizar dicho registro en la cuenta de Otros Gastos y Pérdidas Extraordinarias por un monto de $9'376,362.87</t>
  </si>
  <si>
    <t>EFECTIVO</t>
  </si>
  <si>
    <t>BANCOS/TESORERIA</t>
  </si>
  <si>
    <t>Bancos/Tesorería</t>
  </si>
  <si>
    <t>Representa el monto de efectivo disponible propiedad de Compañía, depositado en el Banco Santander (México) SA, su importe se integra por:</t>
  </si>
  <si>
    <t>Representa el monto de efectivo invertido por Compañía, el cual se efectúa a plazos que van de inversión a la vista hasta 90 días, siendo en nuestro caso inversiones a la vista, así como también de la cuenta de inversión de la Reserva Legal, su importe se integra por:</t>
  </si>
  <si>
    <t>En el Estado de Cuenta Eje de Compañía, aparecieron dos depósitos realizados por el Grupo Hotelero H de A, SA de CV, arrendatario del Inmueble hotelero, el día 14 de octubre y 13 de noviembre y 14 de diciembre de 2020, por $317,658.03, $539,886.00 y $554,017.22 respectivamente, montos que no han sido reportados por el arrendatario en forma oficial, por lo cual se considerados en la cuenta de "Abono a Cuentas por cobrar de rentas 2020, 2021 y 2022", no hubo ningún abono a la cuenta de arrendamiento.</t>
  </si>
  <si>
    <t>Inventarios</t>
  </si>
  <si>
    <t>Compañía no cuenta con manejo de inventarios, por lo cual no tiene un sistema de costeo y de evaluación de inventarios.</t>
  </si>
  <si>
    <t>Almacenes</t>
  </si>
  <si>
    <t>Compañía no cuenta con manejo de almacenes.</t>
  </si>
  <si>
    <t>Compañía en este periodo no realizó actividades a través de fideicomisos.</t>
  </si>
  <si>
    <t>Derechos a recibir Efectivo o Equivalentes a Largo Plazo</t>
  </si>
  <si>
    <t>Deudores Diversos a Largo Plazo</t>
  </si>
  <si>
    <t>Se encuentra integrado por los Anticipos a Largo Plazo, que corresponden a los pagos provisionales acumulados del ejercicio 2024 por concepto del impuesto del ISR del ejercicio  como persona moral, así como los Anticipos sobre los rendimientos bancarios, montos que serán considerados para el calculo de la declaración anual del ISR 2024.</t>
  </si>
  <si>
    <t>Compañía en este periodo no maneja cuentas incobrables, ni estimaciones de inventarios.</t>
  </si>
  <si>
    <t>Compañía en este periodo no cuenta con Otros Activos.</t>
  </si>
  <si>
    <t>Cuentas y Documentos por pagar</t>
  </si>
  <si>
    <t>Destacan entre las principales partidas las siguientes:</t>
  </si>
  <si>
    <t>Suma Pasivo Circulante</t>
  </si>
  <si>
    <t>Retenciones y Contribuciones por Pagar a Corto Plazo</t>
  </si>
  <si>
    <t>En este apartado se encuentra el IVA Causado pendiente de cobrar al arrendatario por concepto de Arrendamiento del Inmueble Hotelero, el cual se presentara ante el SAT hasta que sea efectivamente cobrado.</t>
  </si>
  <si>
    <t>Fondos y Bienes de Terceros en Garantía y/o Administración</t>
  </si>
  <si>
    <t xml:space="preserve">Suma </t>
  </si>
  <si>
    <t>Compañía cuenta con 4 accionistas los cuales aportaron los siguientes montos:</t>
  </si>
  <si>
    <t>Efectivo</t>
  </si>
  <si>
    <t>Inversiones Temporales (Hasta 3 meses)</t>
  </si>
  <si>
    <t>c) NOTAS DE MEMORIA (CUENTAS DE ORDEN)</t>
  </si>
  <si>
    <t>b) NOTAS DE DESGLOSE</t>
  </si>
  <si>
    <t>Cuentas de Orden Contables</t>
  </si>
  <si>
    <t>Cuentas de Orden Presupuestario</t>
  </si>
  <si>
    <t>Las cuentas de Orden Presupuestario son las siguientes:</t>
  </si>
  <si>
    <t>Los  Estados  Financieros  de  los  entes  públicos,  proveen  de  información  financiera  a  los  Accionistas de la Empresa, a la Secretaría de Turismo, Secretaría de Finanzas y Administración y Secretaría de Contraloría del Gobierno del Estado, Tesorero y Comisario del H. Consejo de Administración respectivamente. El objeto del presente documento es la revelación del contexto y de los aspectos económicos-financieros más relevantes que influyeron en las decisiones del período y que deberán ser considerados en la elaboración de los estados financieros para la mayor compresión de los mismos y sus particularidades.</t>
  </si>
  <si>
    <r>
      <t xml:space="preserve">En el año de 1984 el Titular de Poder Ejecutivo Ing. Cuauhtémoc Cárdenas Solórzano, asistido por el Secretario de Gobierno Lic. Cristóbal Arias Solís y los Organismos Públicos Descentralizados que fungen como Accionistas de la Compañía: “Fomento Turístico de Michoacán”, “Centro de Convenciones de Morelia”, “Fondo Mixto para el Fomento Industrial de Michoacán” y “El Parque Zoológico Benito Juárez”, con fecha del 4 de octubre, formalizaron un Contrato de Sociedad Mercantil de una empresa a la que denominaron Compañía Inmobiliaria Fomento Turístico de Michoacán S.A. de C.V., constituida mediante la Escritura Pública Nº 2542, pasada ante la fe del Lic. Octavio Peña Torres, Notario Público Nº 52, con ejercicio en la ciudad de Morelia Michoacán, siendo su objeto social actual </t>
    </r>
    <r>
      <rPr>
        <b/>
        <sz val="9"/>
        <rFont val="Arial"/>
        <family val="2"/>
      </rPr>
      <t xml:space="preserve">“La construcción, administración, arrendamiento de hoteles, servicios, compra-venta de terrenos turísticos y demás servicios conexos que contribuyan al desarrollo turístico de Michoacán” </t>
    </r>
    <r>
      <rPr>
        <sz val="9"/>
        <rFont val="Arial"/>
        <family val="2"/>
      </rPr>
      <t>con un capital social suscrito y totalmente pagado de $200,000,000.00 (DOSCIENTOS MILLONES DE PESOS 00/100 M. N.) de moneda de cuño corriente a la fecha de sus constitución (viejos pesos), el cual ha sufrido diversos aumentos a la fecha.</t>
    </r>
  </si>
  <si>
    <t>Principal actividad: La Compañía tiene en la actualidad como actividad preponderante utilizar los Ingresos que se perciben por el arrendamiento del inmueble, previo el cumplimiento de sus obligaciones fiscales, en cooperar y contribuir con el Sector Turístico del Estado y en los términos de su objeto social, a la promoción turística del Estado, principalmente al Turismo Social y a las  determinaciones que sobre este particular, los órganos de Gobierno de la Empresa instruyan a la Dirección General.</t>
  </si>
  <si>
    <t>Consideraciones fiscales: se enlistan las contribuciones a las que esta oblidado a pagar o retener según sea el caso:</t>
  </si>
  <si>
    <t>Estructura organizacional básica: Miembros de la Asamblea General de Accionistas, Miembros del H. Consejo de Administración; así como una Dirección General, Chofer, Secretaria de la dirección, Asistente de la dirección, Contador General y Asistente del contador general.</t>
  </si>
  <si>
    <t xml:space="preserve">Se aprobaron en el mes de julio 2018, diversas Cédulas de Control Interno para llevar un control sobre las actividades y funciones de la Compañía, con la finalidad de detectar si se estaba cumpliendo con sus objetivos y metas en tiempo y forma, dichas cedulas fueron aprobadas por los miembros del Comité y en su mayoría fueron aplicadas en forma retroactiva a enero del mismo año. Se cuenta también con un control interno denominado Programa Operativo Anual (POA) considerado como un medio de Evaluación del Desempeño, debidamente autorizado por los Órganos de Gobierno de esta empresa. </t>
  </si>
  <si>
    <t xml:space="preserve">Subtotal </t>
  </si>
  <si>
    <t>La Reserva Legal está depositada en una cuenta de Inversión Bancaria y cada mes se obtienen intereses, los cuales se conocen hasta después del corte de cada mes.</t>
  </si>
  <si>
    <t>Régimen jurídico: Es una Sociedad Anónima de Capital Variable; y tributa en el Régimen General de Ley de Personas Morales en el Servicio de Administración Tributaria (SAT).</t>
  </si>
  <si>
    <t>Los Ingresos Preponderantes (propios) que tiene la Compañía es a través del Arrendamiento del Inmueble Hotelero de su propiedad, la renta es facturada cada mes. También se obtienen ingresos por la renta de la Villa Michoacana.</t>
  </si>
  <si>
    <t>Otros Ingresos</t>
  </si>
  <si>
    <r>
      <t xml:space="preserve">El inicio de sus actividades fue la construcción de un edificio dedicado a la hotelería, ubicado en terrenos contiguos al Centro de Convenciones de Morelia, el cual se  operó de manera directa por la Empresa hasta febrero del año 1998; A partir del 1º de marzo de 1998 se celebró contrato de arrendamiento del inmueble hotelero, propiedad de la Inmobiliaria con Grupo Posadas, a fin de seguir cumpliendo con el objeto social, a través de este Corporativo que contaba con capital suficiente para garantizar la inversión requerida en el reacondicionamiento y funcionamiento de la unidad hotelera, con el propósito de convertirlo en el más importante polo de atracción turística de Morelia, operando con el nombre de </t>
    </r>
    <r>
      <rPr>
        <b/>
        <sz val="9"/>
        <rFont val="Arial"/>
        <family val="2"/>
      </rPr>
      <t xml:space="preserve">“Hotel Fiesta Inn”; </t>
    </r>
    <r>
      <rPr>
        <sz val="9"/>
        <rFont val="Arial"/>
        <family val="2"/>
      </rPr>
      <t>una vez finalizado ese contrato se formalizó uno nuevo con la cadena de hoteles ”</t>
    </r>
    <r>
      <rPr>
        <b/>
        <sz val="9"/>
        <rFont val="Arial"/>
        <family val="2"/>
      </rPr>
      <t>Best Western”</t>
    </r>
    <r>
      <rPr>
        <sz val="9"/>
        <rFont val="Arial"/>
        <family val="2"/>
      </rPr>
      <t xml:space="preserve">, por un período de 10 años 7 meses, terminado este contrato se firmó un nuevo contrato con el hotel donominado </t>
    </r>
    <r>
      <rPr>
        <b/>
        <sz val="9"/>
        <rFont val="Arial"/>
        <family val="2"/>
      </rPr>
      <t>"Grand Hotel Cantalagua Morelia"</t>
    </r>
    <r>
      <rPr>
        <sz val="9"/>
        <rFont val="Arial"/>
        <family val="2"/>
      </rPr>
      <t xml:space="preserve"> por un período de 10 (díez) años, con el propósito de convertirlo en un hotel 5 (cinco) estrellas.</t>
    </r>
  </si>
  <si>
    <t xml:space="preserve">La Compañía Inmobiliaria cuenta con una Inversión para el Fondo de Contingencia, creada para cubrir las liquidaciones tanto del personal que labora en la misma empresa, así como en caso de requerirse a los empleados que laboran en el Inmueble Hotelero arrendado a la empresa denominada Grupo Hotelero H de A, S.A. de C.V., dicho monto se ha estado disminuyendo según el acuerdo tomado en sesiones de Asamblea General de Accionistas y H. Consejo de Administración de fecha 03 de septiembre de 2021; se informa que al no contar con los recursos necesarios para el ejercicio 2022, en sesiones del día 17 de diciembre de 2021 de Asamblea General de Accionistas y de H. Consejo de Administración autorizaron dentro del presupuesto para el 2022, poder ir sacando de la cuenta de Inversión de Fondo de Contingencia a la cuenta Eje de cheques montos para realizar los pago de los gastos operativos de todo el año hasta por un monto de $7'101,074.61, esto debido a que el Arrendatario del Inmueble Hotelero "Grupo Hotelero H de A, SA de CV", hasta esa fecha no había pagado las rentas que adeudaba a esta Compañía Inmobiliaria y no se contaba con la solvencia suficiente para realizar dichos gastos; comprometiéndose el Titular que en el momento de cobrar el total del adeudo se reintegre dichos montos a la cuenta de Inversión de Fondo de Contingencia. </t>
  </si>
  <si>
    <t>Compañía utiliza los porcentajes ( % ) de depreciación que establece el SAT en la Ley del ISR.</t>
  </si>
  <si>
    <t>La Compañía por el momento no cuenta con ningún tipo de deuda ni financiamiento.</t>
  </si>
  <si>
    <t>Compañía otorga al Gobierno del Estado, a través de la Secretaría de Turismo, recursos para la promoción turística, los cuales no se incluyeron en el presupuesto del flujo de efectivo de la empresa ya que por el momento no se cuenta con ningún proyecto autorizado para la promoción turística.</t>
  </si>
  <si>
    <t>Se cuenta con 3 cuentas bancarias Eje, una es la cuentas de cheques, la cual se utiliza para realizar los pagos de gastos operativos. Otra es la que se utiliza para los pagos de promoción turística y la tercera para el fondo de contingencia.</t>
  </si>
  <si>
    <t>En el rubro de Inversiones temporales (hasta 3 meses), se contemplan 2 cuentas de Inversiones: 1) Inversión destinada para cubrir los gastos operativos de la empresa, la cual se vio disminuida ya que el arrendatario del inmueble hotelero no ha realizado el pago total de los ingresos facturados de las rentas de los años 2020,2021,2022 y las rentas de 2023, y de enero a mayo de 2024.  2) Reserva Legal, cumpliendo lo estipulado en el artículo 20° de la Ley General de Sociedades Mercantiles.</t>
  </si>
  <si>
    <t>Se informa que el pasado 03 de septiembre de 2022 en Sesiones de Asamblea General de Accionistas y H. Consejo de Administracón, autorizaron el traspaso de 2,600,000.00 de la cuenta de Inversion de Fondo de Contigencia a la cuenta Eje de cheques para hacer frente a los últimos gastos operativos de los meses de agosto a diciembre del 2021. Se informa que al no contar con los recursos necesarios para el ejercicio 2022, en sesiones del día 17 de diciembre de 2021 de Asamblea General de Accionistas y de H. Consejo de Administración autorizaron dentro del presupuesto para el año 2022, transferir del saldo de la cuenta de Inversion de Fondo de Contingencia a la cuenta Eje de cheques los montos para realizar el pago de los gastos operativos de todo el año hasta por un importe de $7,101,074.61 esto debido a que el arrendatario del inmueble Hotelero "Grupo Hotelero H. de A, S.A. de C.V." a la fecha de la sesión no había pagado las rentas que adeudaba a esta Compañia, por lo cual no se contaba con la solvencia suficiente para realizar dichos gastos; comprometiendose el Titular que en el momento de cobrar el total del adeudo se reintegre dichos montos a la cuenta de Inversion de Fondo de Contigencia.</t>
  </si>
  <si>
    <t>Derechos a Recibir Efectivo o Equivalentes</t>
  </si>
  <si>
    <t>CUENTAS POR COBRAR A CORTO PLAZA</t>
  </si>
  <si>
    <t>Cuentas por Cobrar a Corto Plazo</t>
  </si>
  <si>
    <t>Dentro de este apartado se encuentra el saldo de la subcuenta que se tiene para  el Grupo Hotelero H de A, S.A. de C.V., arrendatario del Inmueble Hotelero de abril 2014 a abril 2024, se envió al Hotel oficio de notificación por el cobro de las rentas adeudadas y acumuladas, así como el cumplimiento de sus obligaciones contractuales.</t>
  </si>
  <si>
    <t>Dentro de este rubro se encuentra la cuenta de Impuestos a Favor, la cual esta integrada por Retenciones de ISR Bancario, ISR por Pagos Provisionales Referenciados y Ret. 10% ISR S/Honorarios a favor. También se encentra la cuenta de IVA Acreditable que está integrada por el IVA Acred. Efectivamente Pagado y el IVA Acred. Pendiente de Pagar.</t>
  </si>
  <si>
    <t>Bienes Muebles</t>
  </si>
  <si>
    <t>OTROS ACTIVOS DIFERIDOS</t>
  </si>
  <si>
    <t xml:space="preserve">Renta de Oficina </t>
  </si>
  <si>
    <t>En esta cuenta se refleja la Fianza del Comisario que por ley está obligado, la cual se hará la devolución al momento de la designación de un nuevo Comisario. Así como también está considerado el depósito en garantía de Servicios Turísticos Mazz, S.A. de C.V. "Grand Hotel Cantalagua Morelia".</t>
  </si>
  <si>
    <t>La Compañía obtiene ingresos propios los cuales comienza a cobrar a partir del mes de julio 2024. A esta fecha aún siguen pendientes de cobro los ingresos de las rentas de los años 2020, 2021, 2022, 2023 y de enero a mayo de 2024, el arrendatario Grupo Hotelero H de A, S.A. de C.V. solo efectuó 3 abonos a cuenta por dichos ingresos.</t>
  </si>
  <si>
    <t>En este mes no ocurrió ningún hecho posterior al período que se informa que afecte económicamente a la Compañía.</t>
  </si>
  <si>
    <t>El concepto "Dado en Arrendamiento", se refiere a que Compañía celebró contrato de arrendamiento con fecha de 6 (seis) de junio de 2024 con la empresa denominada Servicios Turísticos Mazz, S.A. de C.V. "Grand Hotel Cantalagua Morelia", entregándole tanto el Inmueble como varios activos fijos para su operación.</t>
  </si>
  <si>
    <t>La cuenta de Deudores Diversos está integrada por el inventario de alimentos, bebidas y enseres del taller de mantenimiento que la Compañía Inmobiliaria entregó a Servicios Turísticos Mazz, S.A. de C.V. "Grand Hotel Cantalagua Morelia", en el momento de dar inicio el arrendamiento del edifico para la operación de servicios del Hotel, el cual será devuelto en especie a la entrega del inmueble.</t>
  </si>
  <si>
    <t>Compañía Inmobiliaria tiene Cuentas de Orden Contables, referentes a la demanda interpuesta al Arrendatario "Grupo Hotelero H de A, S.A. de C.V.", por incumplimiento del Contrato celebrado, tanto en el pago de los ingreso, como de la entrega de documentación a la que se encuentra obligado. También se refleja la Fianza por parte de la arrendadora Servicios Turísticos Mazz, S.A. de C.V. "Grand Hotel Cantalagua Morelia" para garantizar el pago de las rentas correspondientes a las mensualidades comprendidas del día 06 (seis) de junio de 2024 al 05 (cinco) de junio de 2025 según lo estipulado en el contrato.</t>
  </si>
  <si>
    <t>AL 31 DE DICIEMBRE 2024</t>
  </si>
  <si>
    <t>Las presentes Notas, forman parte de los Estados Financieros, que corresponden del 01 de enero al 31 de diciembre de 2024 y se desglosan de la siguiente manera:</t>
  </si>
  <si>
    <t>Compañía en el presente mes realizó el pago de servicios de telefonía, servicios de lavado de sala, mantenimiento de impresora, renta del área del estacionamiento que se encuentra a un lado del edificio del Hotel Cantalagua y comisiones bancarias.</t>
  </si>
  <si>
    <t>En esta cuenta se consideran pagos y adeudos con proveedores derivados de los gastos operativos de la Compañía, durante el mes de referencia se efectuaron pagos de servicios telefónicos, servicio de lavado de sala, renta del estacionamiento que se encuentra ubicado a un costado del edificio del Hotel Cantalagua y comisiones bancarias.</t>
  </si>
  <si>
    <t>Se realizaron las modificaciones al Presupuesto de Ingresos y Egresos de acuerdo a la aprobación en el Acta de Asamblea General de Accionistas del 6 de diciembre del presente año.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</si>
</sst>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quot;$&quot;* #,##0.00_-;_-&quot;$&quot;* &quot;-&quot;??_-;_-@_-"/>
    <numFmt numFmtId="43" formatCode="_-* #,##0.00_-;\-* #,##0.00_-;_-* &quot;-&quot;??_-;_-@_-"/>
    <numFmt numFmtId="164" formatCode="_(&quot;$&quot;* #,##0.00_);_(&quot;$&quot;* \(#,##0.00\);_(&quot;$&quot;* &quot;-&quot;??_);_(@_)"/>
    <numFmt numFmtId="165" formatCode="&quot;$&quot;\ #,###,###.00"/>
    <numFmt numFmtId="166" formatCode="&quot;$&quot;#,##0.00"/>
    <numFmt numFmtId="167" formatCode="#,##0.00_ ;\-#,##0.00\ "/>
  </numFmts>
  <fonts count="52" x14ac:knownFonts="1">
    <font>
      <sz val="10"/>
      <color rgb="FF000000"/>
      <name val="Times New Roman"/>
      <charset val="204"/>
    </font>
    <font>
      <sz val="9"/>
      <name val="Arial"/>
      <family val="2"/>
    </font>
    <font>
      <b/>
      <sz val="9"/>
      <name val="Arial"/>
      <family val="2"/>
    </font>
    <font>
      <i/>
      <sz val="9"/>
      <name val="Arial"/>
      <family val="2"/>
    </font>
    <font>
      <b/>
      <sz val="7"/>
      <name val="Times New Roman"/>
      <family val="1"/>
    </font>
    <font>
      <sz val="9"/>
      <color rgb="FF000000"/>
      <name val="Arial"/>
      <family val="2"/>
    </font>
    <font>
      <i/>
      <sz val="9"/>
      <color rgb="FF000000"/>
      <name val="Arial"/>
      <family val="2"/>
    </font>
    <font>
      <b/>
      <sz val="9"/>
      <color rgb="FF000000"/>
      <name val="Arial"/>
      <family val="2"/>
    </font>
    <font>
      <i/>
      <sz val="8"/>
      <color rgb="FF000000"/>
      <name val="Arial"/>
      <family val="2"/>
    </font>
    <font>
      <sz val="8"/>
      <color rgb="FF000000"/>
      <name val="Arial"/>
      <family val="2"/>
    </font>
    <font>
      <i/>
      <sz val="8"/>
      <name val="Arial"/>
      <family val="2"/>
    </font>
    <font>
      <sz val="9"/>
      <color theme="1"/>
      <name val="Symbol"/>
      <family val="1"/>
      <charset val="2"/>
    </font>
    <font>
      <b/>
      <sz val="8"/>
      <color rgb="FF000000"/>
      <name val="Arial"/>
      <family val="2"/>
    </font>
    <font>
      <sz val="9"/>
      <color theme="1"/>
      <name val="Arial"/>
      <family val="2"/>
    </font>
    <font>
      <b/>
      <sz val="9"/>
      <color theme="1"/>
      <name val="Arial"/>
      <family val="2"/>
    </font>
    <font>
      <sz val="8"/>
      <name val="Arial"/>
      <family val="2"/>
    </font>
    <font>
      <b/>
      <i/>
      <sz val="8"/>
      <name val="Arial"/>
      <family val="2"/>
    </font>
    <font>
      <u/>
      <sz val="10"/>
      <color indexed="12"/>
      <name val="Arial"/>
      <family val="2"/>
    </font>
    <font>
      <sz val="10"/>
      <color rgb="FF000000"/>
      <name val="Arial"/>
      <family val="2"/>
    </font>
    <font>
      <b/>
      <sz val="10"/>
      <color rgb="FF000000"/>
      <name val="Arial"/>
      <family val="2"/>
    </font>
    <font>
      <sz val="10"/>
      <color rgb="FF000000"/>
      <name val="Calibri"/>
      <family val="2"/>
      <scheme val="minor"/>
    </font>
    <font>
      <b/>
      <sz val="14"/>
      <color rgb="FF000000"/>
      <name val="Calibri"/>
      <family val="2"/>
      <scheme val="minor"/>
    </font>
    <font>
      <b/>
      <sz val="16"/>
      <color rgb="FF000000"/>
      <name val="Calibri"/>
      <family val="2"/>
      <scheme val="minor"/>
    </font>
    <font>
      <sz val="11"/>
      <color rgb="FF000000"/>
      <name val="Times New Roman"/>
      <family val="1"/>
    </font>
    <font>
      <b/>
      <sz val="12"/>
      <color theme="0"/>
      <name val="Calibri"/>
      <family val="2"/>
      <scheme val="minor"/>
    </font>
    <font>
      <b/>
      <sz val="11"/>
      <name val="Calibri"/>
      <family val="2"/>
      <scheme val="minor"/>
    </font>
    <font>
      <sz val="11"/>
      <name val="Calibri"/>
      <family val="2"/>
      <scheme val="minor"/>
    </font>
    <font>
      <sz val="12"/>
      <name val="Calibri"/>
      <family val="2"/>
      <scheme val="minor"/>
    </font>
    <font>
      <b/>
      <sz val="11"/>
      <color rgb="FF000000"/>
      <name val="Calibri"/>
      <family val="2"/>
      <scheme val="minor"/>
    </font>
    <font>
      <sz val="10"/>
      <color rgb="FF000000"/>
      <name val="Times New Roman"/>
      <family val="1"/>
    </font>
    <font>
      <sz val="9"/>
      <color rgb="FF000000"/>
      <name val="Times New Roman"/>
      <family val="1"/>
    </font>
    <font>
      <sz val="7"/>
      <color rgb="FF000000"/>
      <name val="Arial"/>
      <family val="2"/>
    </font>
    <font>
      <b/>
      <sz val="10"/>
      <name val="Arial"/>
      <family val="2"/>
    </font>
    <font>
      <b/>
      <sz val="9"/>
      <color rgb="FF000000"/>
      <name val="Times New Roman"/>
      <family val="1"/>
    </font>
    <font>
      <b/>
      <sz val="10"/>
      <name val="Times New Roman"/>
      <family val="1"/>
    </font>
    <font>
      <b/>
      <sz val="8"/>
      <name val="Arial"/>
      <family val="2"/>
    </font>
    <font>
      <sz val="8"/>
      <color rgb="FF000000"/>
      <name val="Times New Roman"/>
      <family val="1"/>
    </font>
    <font>
      <b/>
      <u/>
      <sz val="8"/>
      <name val="Arial"/>
      <family val="2"/>
    </font>
    <font>
      <b/>
      <sz val="10"/>
      <color rgb="FF000000"/>
      <name val="Times New Roman"/>
      <family val="1"/>
    </font>
    <font>
      <sz val="8.5"/>
      <color theme="1"/>
      <name val="Arial"/>
      <family val="2"/>
    </font>
    <font>
      <sz val="6"/>
      <color rgb="FF000000"/>
      <name val="Arial"/>
      <family val="2"/>
    </font>
    <font>
      <sz val="5"/>
      <color rgb="FF000000"/>
      <name val="Arial"/>
      <family val="2"/>
    </font>
    <font>
      <b/>
      <i/>
      <sz val="10"/>
      <name val="Arial"/>
      <family val="2"/>
    </font>
    <font>
      <b/>
      <i/>
      <sz val="11"/>
      <name val="Arial"/>
      <family val="2"/>
    </font>
    <font>
      <b/>
      <sz val="11"/>
      <name val="Arial"/>
      <family val="2"/>
    </font>
    <font>
      <b/>
      <sz val="11"/>
      <color rgb="FF000000"/>
      <name val="Times New Roman"/>
      <family val="1"/>
    </font>
    <font>
      <b/>
      <sz val="7"/>
      <color theme="1"/>
      <name val="Arial"/>
      <family val="2"/>
    </font>
    <font>
      <sz val="4"/>
      <color theme="1"/>
      <name val="Arial"/>
      <family val="2"/>
    </font>
    <font>
      <sz val="7"/>
      <color indexed="8"/>
      <name val="Arial"/>
      <family val="2"/>
    </font>
    <font>
      <sz val="8"/>
      <color theme="1"/>
      <name val="Arial"/>
      <family val="2"/>
    </font>
    <font>
      <sz val="6"/>
      <name val="Arial"/>
      <family val="2"/>
    </font>
    <font>
      <sz val="7"/>
      <color theme="1"/>
      <name val="Arial"/>
      <family val="2"/>
    </font>
  </fonts>
  <fills count="7">
    <fill>
      <patternFill patternType="none"/>
    </fill>
    <fill>
      <patternFill patternType="gray125"/>
    </fill>
    <fill>
      <patternFill patternType="solid">
        <fgColor rgb="FF78C27F"/>
        <bgColor indexed="64"/>
      </patternFill>
    </fill>
    <fill>
      <patternFill patternType="solid">
        <fgColor rgb="FFBDE1C0"/>
        <bgColor indexed="64"/>
      </patternFill>
    </fill>
    <fill>
      <patternFill patternType="solid">
        <fgColor rgb="FFE5F3E6"/>
        <bgColor indexed="64"/>
      </patternFill>
    </fill>
    <fill>
      <patternFill patternType="solid">
        <fgColor rgb="FFF4FAF4"/>
        <bgColor indexed="64"/>
      </patternFill>
    </fill>
    <fill>
      <patternFill patternType="solid">
        <fgColor theme="0"/>
        <bgColor indexed="64"/>
      </patternFill>
    </fill>
  </fills>
  <borders count="6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rgb="FFBDE1C0"/>
      </left>
      <right style="thin">
        <color rgb="FFBDE1C0"/>
      </right>
      <top style="thin">
        <color rgb="FFBDE1C0"/>
      </top>
      <bottom style="thin">
        <color rgb="FFBDE1C0"/>
      </bottom>
      <diagonal/>
    </border>
    <border>
      <left style="medium">
        <color rgb="FF26A632"/>
      </left>
      <right/>
      <top style="medium">
        <color rgb="FF26A632"/>
      </top>
      <bottom/>
      <diagonal/>
    </border>
    <border>
      <left/>
      <right/>
      <top style="medium">
        <color rgb="FF26A632"/>
      </top>
      <bottom/>
      <diagonal/>
    </border>
    <border>
      <left/>
      <right style="medium">
        <color rgb="FF26A632"/>
      </right>
      <top style="medium">
        <color rgb="FF26A632"/>
      </top>
      <bottom/>
      <diagonal/>
    </border>
    <border>
      <left style="medium">
        <color rgb="FF26A632"/>
      </left>
      <right style="thin">
        <color rgb="FFBDE1C0"/>
      </right>
      <top style="thin">
        <color rgb="FFBDE1C0"/>
      </top>
      <bottom style="thin">
        <color rgb="FFBDE1C0"/>
      </bottom>
      <diagonal/>
    </border>
    <border>
      <left style="thin">
        <color rgb="FFBDE1C0"/>
      </left>
      <right style="medium">
        <color rgb="FF26A632"/>
      </right>
      <top style="thin">
        <color rgb="FFBDE1C0"/>
      </top>
      <bottom style="thin">
        <color rgb="FFBDE1C0"/>
      </bottom>
      <diagonal/>
    </border>
    <border>
      <left style="medium">
        <color rgb="FF26A632"/>
      </left>
      <right style="thin">
        <color rgb="FFBDE1C0"/>
      </right>
      <top style="thin">
        <color rgb="FFBDE1C0"/>
      </top>
      <bottom style="medium">
        <color rgb="FF26A632"/>
      </bottom>
      <diagonal/>
    </border>
    <border>
      <left style="thin">
        <color rgb="FFBDE1C0"/>
      </left>
      <right style="thin">
        <color rgb="FFBDE1C0"/>
      </right>
      <top style="thin">
        <color rgb="FFBDE1C0"/>
      </top>
      <bottom style="medium">
        <color rgb="FF26A632"/>
      </bottom>
      <diagonal/>
    </border>
    <border>
      <left style="thin">
        <color rgb="FFBDE1C0"/>
      </left>
      <right style="medium">
        <color rgb="FF26A632"/>
      </right>
      <top style="thin">
        <color rgb="FFBDE1C0"/>
      </top>
      <bottom style="medium">
        <color rgb="FF26A632"/>
      </bottom>
      <diagonal/>
    </border>
    <border>
      <left style="medium">
        <color rgb="FF26A632"/>
      </left>
      <right style="thin">
        <color rgb="FFBDE1C0"/>
      </right>
      <top style="thin">
        <color rgb="FFBDE1C0"/>
      </top>
      <bottom/>
      <diagonal/>
    </border>
    <border>
      <left style="thin">
        <color rgb="FFBDE1C0"/>
      </left>
      <right style="thin">
        <color rgb="FFBDE1C0"/>
      </right>
      <top style="thin">
        <color rgb="FFBDE1C0"/>
      </top>
      <bottom/>
      <diagonal/>
    </border>
    <border>
      <left style="thin">
        <color rgb="FFBDE1C0"/>
      </left>
      <right style="medium">
        <color rgb="FF26A632"/>
      </right>
      <top style="thin">
        <color rgb="FFBDE1C0"/>
      </top>
      <bottom/>
      <diagonal/>
    </border>
    <border>
      <left style="medium">
        <color rgb="FF26A632"/>
      </left>
      <right style="thin">
        <color rgb="FFBDE1C0"/>
      </right>
      <top/>
      <bottom style="thin">
        <color rgb="FFBDE1C0"/>
      </bottom>
      <diagonal/>
    </border>
    <border>
      <left style="thin">
        <color rgb="FFBDE1C0"/>
      </left>
      <right style="thin">
        <color rgb="FFBDE1C0"/>
      </right>
      <top/>
      <bottom style="thin">
        <color rgb="FFBDE1C0"/>
      </bottom>
      <diagonal/>
    </border>
    <border>
      <left style="medium">
        <color rgb="FF26A632"/>
      </left>
      <right style="thin">
        <color rgb="FFBDE1C0"/>
      </right>
      <top/>
      <bottom/>
      <diagonal/>
    </border>
    <border>
      <left style="thin">
        <color rgb="FFBDE1C0"/>
      </left>
      <right style="thin">
        <color rgb="FFBDE1C0"/>
      </right>
      <top/>
      <bottom/>
      <diagonal/>
    </border>
    <border>
      <left style="medium">
        <color rgb="FF26A632"/>
      </left>
      <right style="thin">
        <color rgb="FFBDE1C0"/>
      </right>
      <top/>
      <bottom style="medium">
        <color rgb="FF26A632"/>
      </bottom>
      <diagonal/>
    </border>
    <border>
      <left style="thin">
        <color rgb="FFBDE1C0"/>
      </left>
      <right style="thin">
        <color rgb="FFBDE1C0"/>
      </right>
      <top/>
      <bottom style="medium">
        <color rgb="FF26A632"/>
      </bottom>
      <diagonal/>
    </border>
    <border>
      <left style="thin">
        <color indexed="64"/>
      </left>
      <right/>
      <top/>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top style="medium">
        <color indexed="64"/>
      </top>
      <bottom style="medium">
        <color indexed="64"/>
      </bottom>
      <diagonal/>
    </border>
    <border>
      <left style="thin">
        <color indexed="64"/>
      </left>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style="thin">
        <color indexed="64"/>
      </left>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bottom style="dotted">
        <color rgb="FF000000"/>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bottom style="dotted">
        <color rgb="FF000000"/>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s>
  <cellStyleXfs count="3">
    <xf numFmtId="0" fontId="0" fillId="0" borderId="0"/>
    <xf numFmtId="0" fontId="17" fillId="0" borderId="0" applyNumberFormat="0" applyFill="0" applyBorder="0" applyAlignment="0" applyProtection="0">
      <alignment vertical="top"/>
      <protection locked="0"/>
    </xf>
    <xf numFmtId="164" fontId="29" fillId="0" borderId="0" applyFont="0" applyFill="0" applyBorder="0" applyAlignment="0" applyProtection="0"/>
  </cellStyleXfs>
  <cellXfs count="658">
    <xf numFmtId="0" fontId="0" fillId="0" borderId="0" xfId="0" applyFill="1" applyBorder="1" applyAlignment="1">
      <alignment horizontal="left" vertical="top"/>
    </xf>
    <xf numFmtId="0" fontId="1" fillId="0" borderId="0" xfId="0" applyFont="1" applyFill="1" applyBorder="1" applyAlignment="1">
      <alignment horizontal="left" vertical="top"/>
    </xf>
    <xf numFmtId="0" fontId="2" fillId="0" borderId="0" xfId="0" applyFont="1" applyFill="1" applyBorder="1" applyAlignment="1">
      <alignment horizontal="left" vertical="top"/>
    </xf>
    <xf numFmtId="0" fontId="3" fillId="0" borderId="0" xfId="0" applyFont="1" applyFill="1" applyBorder="1" applyAlignment="1">
      <alignment horizontal="left" vertical="top"/>
    </xf>
    <xf numFmtId="0" fontId="2" fillId="0" borderId="0" xfId="0" applyFont="1" applyFill="1" applyBorder="1" applyAlignment="1">
      <alignment vertical="top"/>
    </xf>
    <xf numFmtId="0" fontId="1" fillId="0" borderId="0" xfId="0" applyFont="1" applyFill="1" applyBorder="1" applyAlignment="1">
      <alignment vertical="top" wrapText="1"/>
    </xf>
    <xf numFmtId="0" fontId="5" fillId="0" borderId="0" xfId="0" applyFont="1" applyFill="1" applyBorder="1" applyAlignment="1">
      <alignment horizontal="left" vertical="top"/>
    </xf>
    <xf numFmtId="0" fontId="6" fillId="0" borderId="0" xfId="0" applyFont="1" applyFill="1" applyBorder="1" applyAlignment="1">
      <alignment horizontal="left" vertical="top"/>
    </xf>
    <xf numFmtId="0" fontId="2" fillId="0" borderId="0" xfId="0" applyFont="1" applyFill="1" applyBorder="1" applyAlignment="1">
      <alignment horizontal="left"/>
    </xf>
    <xf numFmtId="0" fontId="1" fillId="0" borderId="0" xfId="0" applyFont="1" applyFill="1" applyBorder="1" applyAlignment="1">
      <alignment horizontal="left"/>
    </xf>
    <xf numFmtId="0" fontId="5" fillId="0" borderId="0" xfId="0" applyFont="1" applyFill="1" applyBorder="1" applyAlignment="1">
      <alignment vertical="top" wrapText="1"/>
    </xf>
    <xf numFmtId="0" fontId="7" fillId="0" borderId="0" xfId="0" applyFont="1" applyFill="1" applyBorder="1" applyAlignment="1">
      <alignment horizontal="left" vertical="top"/>
    </xf>
    <xf numFmtId="0" fontId="1" fillId="0" borderId="0" xfId="0" applyFont="1" applyFill="1" applyBorder="1" applyAlignment="1">
      <alignment vertical="top"/>
    </xf>
    <xf numFmtId="0" fontId="7" fillId="0" borderId="0" xfId="0" applyFont="1" applyFill="1" applyBorder="1" applyAlignment="1">
      <alignment horizontal="left"/>
    </xf>
    <xf numFmtId="49" fontId="1" fillId="0" borderId="0" xfId="0" applyNumberFormat="1" applyFont="1" applyFill="1" applyBorder="1" applyAlignment="1">
      <alignment vertical="top" wrapText="1"/>
    </xf>
    <xf numFmtId="49" fontId="7" fillId="0" borderId="0" xfId="0" applyNumberFormat="1" applyFont="1" applyFill="1" applyBorder="1" applyAlignment="1">
      <alignment horizontal="left" vertical="top"/>
    </xf>
    <xf numFmtId="49" fontId="5" fillId="0" borderId="0" xfId="0" applyNumberFormat="1" applyFont="1" applyFill="1" applyBorder="1" applyAlignment="1">
      <alignment horizontal="left" vertical="top"/>
    </xf>
    <xf numFmtId="49" fontId="2" fillId="0" borderId="0" xfId="0" applyNumberFormat="1" applyFont="1" applyFill="1" applyBorder="1" applyAlignment="1">
      <alignment horizontal="left" vertical="top"/>
    </xf>
    <xf numFmtId="49" fontId="1" fillId="0" borderId="0" xfId="0" applyNumberFormat="1" applyFont="1" applyFill="1" applyBorder="1" applyAlignment="1">
      <alignment vertical="top"/>
    </xf>
    <xf numFmtId="49" fontId="7" fillId="0" borderId="0" xfId="0" applyNumberFormat="1" applyFont="1" applyFill="1" applyBorder="1" applyAlignment="1">
      <alignment vertical="top"/>
    </xf>
    <xf numFmtId="0" fontId="10" fillId="0" borderId="0" xfId="0" applyFont="1" applyFill="1" applyBorder="1" applyAlignment="1">
      <alignment horizontal="left" vertical="top"/>
    </xf>
    <xf numFmtId="0" fontId="8" fillId="0" borderId="0" xfId="0" applyFont="1" applyFill="1" applyBorder="1" applyAlignment="1">
      <alignment horizontal="left" vertical="top"/>
    </xf>
    <xf numFmtId="0" fontId="10" fillId="0" borderId="0" xfId="0" applyFont="1" applyFill="1" applyBorder="1" applyAlignment="1">
      <alignment vertical="top" wrapText="1"/>
    </xf>
    <xf numFmtId="49" fontId="10" fillId="0" borderId="0" xfId="0" applyNumberFormat="1" applyFont="1" applyFill="1" applyBorder="1" applyAlignment="1">
      <alignment vertical="top" wrapText="1"/>
    </xf>
    <xf numFmtId="49" fontId="13" fillId="0" borderId="0" xfId="0" applyNumberFormat="1" applyFont="1" applyFill="1" applyBorder="1" applyAlignment="1">
      <alignment horizontal="right"/>
    </xf>
    <xf numFmtId="4" fontId="13" fillId="0" borderId="0" xfId="0" applyNumberFormat="1" applyFont="1" applyFill="1" applyBorder="1" applyAlignment="1"/>
    <xf numFmtId="49" fontId="16" fillId="0" borderId="0" xfId="0" applyNumberFormat="1" applyFont="1" applyFill="1" applyBorder="1" applyAlignment="1">
      <alignment vertical="top"/>
    </xf>
    <xf numFmtId="0" fontId="5" fillId="0" borderId="0" xfId="0" applyFont="1" applyFill="1" applyBorder="1" applyAlignment="1">
      <alignment vertical="top"/>
    </xf>
    <xf numFmtId="0" fontId="7" fillId="0" borderId="0" xfId="0" applyFont="1" applyFill="1" applyBorder="1" applyAlignment="1">
      <alignment horizontal="center"/>
    </xf>
    <xf numFmtId="0" fontId="9" fillId="0" borderId="0" xfId="0" applyFont="1" applyFill="1" applyBorder="1" applyAlignment="1">
      <alignment horizontal="left" vertical="top"/>
    </xf>
    <xf numFmtId="0" fontId="23" fillId="0" borderId="0" xfId="0" applyFont="1" applyFill="1" applyBorder="1" applyAlignment="1">
      <alignment horizontal="left" vertical="top"/>
    </xf>
    <xf numFmtId="0" fontId="18" fillId="0" borderId="0" xfId="0" applyFont="1" applyFill="1" applyBorder="1" applyAlignment="1">
      <alignment horizontal="left" vertical="top"/>
    </xf>
    <xf numFmtId="0" fontId="25" fillId="3" borderId="15" xfId="0" applyFont="1" applyFill="1" applyBorder="1" applyAlignment="1">
      <alignment horizontal="center" vertical="center"/>
    </xf>
    <xf numFmtId="0" fontId="25" fillId="3" borderId="11" xfId="0" applyFont="1" applyFill="1" applyBorder="1" applyAlignment="1">
      <alignment horizontal="center" vertical="center"/>
    </xf>
    <xf numFmtId="0" fontId="25" fillId="3" borderId="16" xfId="0" applyFont="1" applyFill="1" applyBorder="1" applyAlignment="1">
      <alignment horizontal="center" vertical="center"/>
    </xf>
    <xf numFmtId="0" fontId="25" fillId="5" borderId="15" xfId="0" applyFont="1" applyFill="1" applyBorder="1" applyAlignment="1">
      <alignment horizontal="center" vertical="center"/>
    </xf>
    <xf numFmtId="0" fontId="26" fillId="5" borderId="11" xfId="0" applyFont="1" applyFill="1" applyBorder="1" applyAlignment="1">
      <alignment vertical="center"/>
    </xf>
    <xf numFmtId="0" fontId="26" fillId="5" borderId="11" xfId="0" applyFont="1" applyFill="1" applyBorder="1" applyAlignment="1">
      <alignment vertical="center" wrapText="1"/>
    </xf>
    <xf numFmtId="49" fontId="26" fillId="5" borderId="11" xfId="0" applyNumberFormat="1" applyFont="1" applyFill="1" applyBorder="1" applyAlignment="1">
      <alignment vertical="center"/>
    </xf>
    <xf numFmtId="49" fontId="26" fillId="5" borderId="16" xfId="0" applyNumberFormat="1" applyFont="1" applyFill="1" applyBorder="1" applyAlignment="1">
      <alignment vertical="center"/>
    </xf>
    <xf numFmtId="0" fontId="25" fillId="0" borderId="15" xfId="0" applyFont="1" applyFill="1" applyBorder="1" applyAlignment="1">
      <alignment horizontal="center" vertical="center"/>
    </xf>
    <xf numFmtId="0" fontId="26" fillId="0" borderId="11" xfId="0" applyFont="1" applyFill="1" applyBorder="1" applyAlignment="1">
      <alignment vertical="center"/>
    </xf>
    <xf numFmtId="0" fontId="26" fillId="0" borderId="11" xfId="0" applyFont="1" applyFill="1" applyBorder="1" applyAlignment="1">
      <alignment vertical="center" wrapText="1"/>
    </xf>
    <xf numFmtId="49" fontId="26" fillId="0" borderId="11" xfId="0" applyNumberFormat="1" applyFont="1" applyFill="1" applyBorder="1" applyAlignment="1">
      <alignment vertical="center"/>
    </xf>
    <xf numFmtId="49" fontId="26" fillId="0" borderId="16" xfId="0" applyNumberFormat="1" applyFont="1" applyFill="1" applyBorder="1" applyAlignment="1">
      <alignment vertical="center"/>
    </xf>
    <xf numFmtId="0" fontId="25" fillId="5" borderId="17" xfId="0" applyFont="1" applyFill="1" applyBorder="1" applyAlignment="1">
      <alignment horizontal="center" vertical="center"/>
    </xf>
    <xf numFmtId="0" fontId="26" fillId="5" borderId="18" xfId="0" applyFont="1" applyFill="1" applyBorder="1" applyAlignment="1">
      <alignment vertical="center"/>
    </xf>
    <xf numFmtId="0" fontId="26" fillId="5" borderId="18" xfId="0" applyFont="1" applyFill="1" applyBorder="1" applyAlignment="1">
      <alignment vertical="center" wrapText="1"/>
    </xf>
    <xf numFmtId="49" fontId="26" fillId="5" borderId="18" xfId="0" applyNumberFormat="1" applyFont="1" applyFill="1" applyBorder="1" applyAlignment="1">
      <alignment vertical="center"/>
    </xf>
    <xf numFmtId="49" fontId="26" fillId="5" borderId="19" xfId="0" applyNumberFormat="1" applyFont="1" applyFill="1" applyBorder="1" applyAlignment="1">
      <alignment vertical="center"/>
    </xf>
    <xf numFmtId="0" fontId="20" fillId="0" borderId="0" xfId="0" applyFont="1"/>
    <xf numFmtId="0" fontId="27" fillId="0" borderId="0" xfId="0" applyFont="1" applyAlignment="1"/>
    <xf numFmtId="0" fontId="27" fillId="0" borderId="0" xfId="0" applyFont="1" applyBorder="1" applyAlignment="1">
      <alignment vertical="center"/>
    </xf>
    <xf numFmtId="49" fontId="27" fillId="0" borderId="0" xfId="0" applyNumberFormat="1" applyFont="1" applyBorder="1" applyAlignment="1">
      <alignment vertical="center"/>
    </xf>
    <xf numFmtId="0" fontId="28" fillId="0" borderId="0" xfId="0" applyFont="1" applyFill="1" applyBorder="1" applyAlignment="1">
      <alignment horizontal="left" vertical="top"/>
    </xf>
    <xf numFmtId="49" fontId="26" fillId="0" borderId="21" xfId="0" applyNumberFormat="1" applyFont="1" applyFill="1" applyBorder="1" applyAlignment="1">
      <alignment vertical="center"/>
    </xf>
    <xf numFmtId="49" fontId="26" fillId="0" borderId="22" xfId="0" applyNumberFormat="1" applyFont="1" applyFill="1" applyBorder="1" applyAlignment="1">
      <alignment vertical="center"/>
    </xf>
    <xf numFmtId="0" fontId="25" fillId="0" borderId="17" xfId="0" applyFont="1" applyFill="1" applyBorder="1" applyAlignment="1">
      <alignment horizontal="center" vertical="center"/>
    </xf>
    <xf numFmtId="0" fontId="26" fillId="0" borderId="18" xfId="0" applyFont="1" applyFill="1" applyBorder="1" applyAlignment="1">
      <alignment vertical="center"/>
    </xf>
    <xf numFmtId="0" fontId="26" fillId="0" borderId="18" xfId="0" applyFont="1" applyFill="1" applyBorder="1" applyAlignment="1">
      <alignment vertical="center" wrapText="1"/>
    </xf>
    <xf numFmtId="49" fontId="26" fillId="0" borderId="18" xfId="0" applyNumberFormat="1" applyFont="1" applyFill="1" applyBorder="1" applyAlignment="1">
      <alignment vertical="center"/>
    </xf>
    <xf numFmtId="49" fontId="26" fillId="0" borderId="19" xfId="0" applyNumberFormat="1" applyFont="1" applyFill="1" applyBorder="1" applyAlignment="1">
      <alignment vertical="center"/>
    </xf>
    <xf numFmtId="0" fontId="14" fillId="0" borderId="0" xfId="0" applyNumberFormat="1" applyFont="1" applyFill="1" applyBorder="1" applyAlignment="1">
      <alignment horizontal="right"/>
    </xf>
    <xf numFmtId="49" fontId="14" fillId="0" borderId="0" xfId="0" applyNumberFormat="1" applyFont="1" applyFill="1" applyBorder="1" applyAlignment="1">
      <alignment horizontal="right"/>
    </xf>
    <xf numFmtId="0" fontId="13" fillId="0" borderId="0" xfId="0" applyFont="1" applyFill="1" applyAlignment="1"/>
    <xf numFmtId="0" fontId="8" fillId="0" borderId="9" xfId="0" applyFont="1" applyFill="1" applyBorder="1" applyAlignment="1">
      <alignment horizontal="left" vertical="top"/>
    </xf>
    <xf numFmtId="0" fontId="8" fillId="0" borderId="6" xfId="0" applyFont="1" applyFill="1" applyBorder="1" applyAlignment="1">
      <alignment horizontal="left" vertical="top"/>
    </xf>
    <xf numFmtId="0" fontId="9" fillId="0" borderId="9" xfId="0" applyFont="1" applyFill="1" applyBorder="1" applyAlignment="1">
      <alignment horizontal="left" vertical="top"/>
    </xf>
    <xf numFmtId="0" fontId="9" fillId="0" borderId="6" xfId="0" applyFont="1" applyFill="1" applyBorder="1" applyAlignment="1">
      <alignment horizontal="left" vertical="top"/>
    </xf>
    <xf numFmtId="0" fontId="8" fillId="0" borderId="37" xfId="0" applyFont="1" applyFill="1" applyBorder="1" applyAlignment="1">
      <alignment horizontal="left" vertical="top"/>
    </xf>
    <xf numFmtId="0" fontId="9" fillId="0" borderId="37" xfId="0" applyFont="1" applyFill="1" applyBorder="1" applyAlignment="1">
      <alignment horizontal="left" vertical="top"/>
    </xf>
    <xf numFmtId="0" fontId="5" fillId="0" borderId="42" xfId="0" applyFont="1" applyFill="1" applyBorder="1" applyAlignment="1">
      <alignment horizontal="left" vertical="top"/>
    </xf>
    <xf numFmtId="0" fontId="10" fillId="0" borderId="0" xfId="0" applyFont="1" applyFill="1" applyBorder="1" applyAlignment="1">
      <alignment horizontal="justify" vertical="justify" wrapText="1"/>
    </xf>
    <xf numFmtId="44" fontId="5" fillId="0" borderId="0" xfId="0" applyNumberFormat="1" applyFont="1" applyFill="1" applyBorder="1" applyAlignment="1">
      <alignment horizontal="left" vertical="top"/>
    </xf>
    <xf numFmtId="164" fontId="14" fillId="0" borderId="0" xfId="2" applyFont="1" applyFill="1" applyBorder="1" applyAlignment="1"/>
    <xf numFmtId="164" fontId="5" fillId="0" borderId="0" xfId="2" applyFont="1" applyFill="1" applyBorder="1" applyAlignment="1">
      <alignment horizontal="left" vertical="top"/>
    </xf>
    <xf numFmtId="4" fontId="15" fillId="0" borderId="0" xfId="0" applyNumberFormat="1" applyFont="1" applyFill="1" applyBorder="1" applyAlignment="1">
      <alignment vertical="top" wrapText="1"/>
    </xf>
    <xf numFmtId="43" fontId="5" fillId="0" borderId="0" xfId="0" applyNumberFormat="1" applyFont="1" applyFill="1" applyBorder="1" applyAlignment="1">
      <alignment horizontal="left" vertical="top"/>
    </xf>
    <xf numFmtId="43" fontId="31" fillId="0" borderId="0" xfId="0" applyNumberFormat="1" applyFont="1" applyFill="1" applyBorder="1" applyAlignment="1">
      <alignment horizontal="left" vertical="top"/>
    </xf>
    <xf numFmtId="0" fontId="2" fillId="0" borderId="0" xfId="0" applyFont="1" applyFill="1" applyBorder="1" applyAlignment="1">
      <alignment horizontal="center" vertical="center"/>
    </xf>
    <xf numFmtId="0" fontId="5" fillId="0" borderId="0" xfId="0" applyFont="1" applyFill="1" applyBorder="1" applyAlignment="1">
      <alignment horizontal="center" vertical="center"/>
    </xf>
    <xf numFmtId="164" fontId="38" fillId="0" borderId="0" xfId="2" applyFont="1" applyFill="1" applyBorder="1" applyAlignment="1">
      <alignment wrapText="1"/>
    </xf>
    <xf numFmtId="43" fontId="1" fillId="0" borderId="0" xfId="0" applyNumberFormat="1" applyFont="1" applyFill="1" applyBorder="1" applyAlignment="1">
      <alignment wrapText="1"/>
    </xf>
    <xf numFmtId="0" fontId="14" fillId="0" borderId="0" xfId="0" applyFont="1" applyFill="1" applyAlignment="1"/>
    <xf numFmtId="0" fontId="1" fillId="0" borderId="29" xfId="0" applyFont="1" applyFill="1" applyBorder="1"/>
    <xf numFmtId="0" fontId="1" fillId="0" borderId="0" xfId="0" applyFont="1" applyFill="1" applyBorder="1"/>
    <xf numFmtId="0" fontId="5" fillId="0" borderId="0" xfId="0" applyFont="1" applyFill="1" applyBorder="1"/>
    <xf numFmtId="164" fontId="0" fillId="0" borderId="0" xfId="2" applyFont="1" applyFill="1" applyBorder="1" applyAlignment="1">
      <alignment horizontal="right" wrapText="1"/>
    </xf>
    <xf numFmtId="49" fontId="13" fillId="0" borderId="0" xfId="0" applyNumberFormat="1" applyFont="1" applyFill="1" applyBorder="1" applyAlignment="1">
      <alignment horizontal="center" wrapText="1"/>
    </xf>
    <xf numFmtId="0" fontId="29" fillId="0" borderId="0" xfId="0" applyFont="1" applyFill="1" applyBorder="1" applyAlignment="1">
      <alignment horizontal="center" wrapText="1"/>
    </xf>
    <xf numFmtId="43" fontId="8" fillId="0" borderId="0" xfId="0" applyNumberFormat="1" applyFont="1" applyFill="1" applyBorder="1" applyAlignment="1">
      <alignment horizontal="left" vertical="top"/>
    </xf>
    <xf numFmtId="43" fontId="46" fillId="0" borderId="0" xfId="2" applyNumberFormat="1" applyFont="1" applyFill="1" applyBorder="1" applyAlignment="1"/>
    <xf numFmtId="0" fontId="0" fillId="0" borderId="0" xfId="0" applyFill="1" applyBorder="1" applyAlignment="1">
      <alignment horizontal="center" wrapText="1"/>
    </xf>
    <xf numFmtId="43" fontId="31" fillId="0" borderId="0" xfId="0" applyNumberFormat="1" applyFont="1" applyFill="1" applyBorder="1" applyAlignment="1">
      <alignment horizontal="left"/>
    </xf>
    <xf numFmtId="43" fontId="40" fillId="0" borderId="0" xfId="0" applyNumberFormat="1" applyFont="1" applyFill="1" applyBorder="1" applyAlignment="1">
      <alignment horizontal="left" vertical="top"/>
    </xf>
    <xf numFmtId="167" fontId="41" fillId="0" borderId="0" xfId="0" applyNumberFormat="1" applyFont="1" applyFill="1" applyBorder="1" applyAlignment="1">
      <alignment horizontal="right" vertical="center"/>
    </xf>
    <xf numFmtId="43" fontId="5" fillId="0" borderId="0" xfId="0" applyNumberFormat="1" applyFont="1" applyFill="1" applyBorder="1" applyAlignment="1">
      <alignment horizontal="left" vertical="center"/>
    </xf>
    <xf numFmtId="0" fontId="5" fillId="0" borderId="0" xfId="0" applyFont="1" applyFill="1" applyBorder="1" applyAlignment="1">
      <alignment horizontal="left" vertical="center"/>
    </xf>
    <xf numFmtId="164" fontId="14" fillId="0" borderId="0" xfId="2" applyFont="1" applyFill="1" applyBorder="1" applyAlignment="1">
      <alignment horizontal="center"/>
    </xf>
    <xf numFmtId="0" fontId="11" fillId="0" borderId="0" xfId="0" applyFont="1" applyFill="1" applyAlignment="1">
      <alignment horizontal="center"/>
    </xf>
    <xf numFmtId="0" fontId="11" fillId="0" borderId="0" xfId="0" applyFont="1" applyFill="1" applyAlignment="1">
      <alignment horizontal="center" vertical="center"/>
    </xf>
    <xf numFmtId="0" fontId="1" fillId="0" borderId="0" xfId="0" applyFont="1" applyFill="1" applyAlignment="1">
      <alignment horizontal="center" vertical="center" wrapText="1"/>
    </xf>
    <xf numFmtId="0" fontId="5" fillId="0" borderId="0" xfId="0" applyFont="1" applyFill="1" applyBorder="1" applyAlignment="1">
      <alignment horizontal="center" wrapText="1"/>
    </xf>
    <xf numFmtId="164" fontId="5" fillId="0" borderId="0" xfId="2" applyFont="1" applyFill="1" applyBorder="1" applyAlignment="1">
      <alignment horizontal="right" wrapText="1"/>
    </xf>
    <xf numFmtId="164" fontId="7" fillId="0" borderId="0" xfId="2" applyFont="1" applyFill="1" applyBorder="1" applyAlignment="1">
      <alignment wrapText="1"/>
    </xf>
    <xf numFmtId="0" fontId="31" fillId="0" borderId="1" xfId="0" applyFont="1" applyFill="1" applyBorder="1" applyAlignment="1">
      <alignment horizontal="center" wrapText="1"/>
    </xf>
    <xf numFmtId="15" fontId="31" fillId="0" borderId="1" xfId="0" quotePrefix="1" applyNumberFormat="1" applyFont="1" applyFill="1" applyBorder="1" applyAlignment="1">
      <alignment horizontal="center" wrapText="1"/>
    </xf>
    <xf numFmtId="15" fontId="31" fillId="0" borderId="0" xfId="0" quotePrefix="1" applyNumberFormat="1" applyFont="1" applyFill="1" applyBorder="1" applyAlignment="1">
      <alignment horizontal="center" wrapText="1"/>
    </xf>
    <xf numFmtId="4" fontId="5" fillId="0" borderId="0" xfId="0" applyNumberFormat="1" applyFont="1" applyFill="1" applyBorder="1" applyAlignment="1">
      <alignment wrapText="1"/>
    </xf>
    <xf numFmtId="0" fontId="14" fillId="0" borderId="0" xfId="0" applyFont="1" applyFill="1"/>
    <xf numFmtId="0" fontId="14" fillId="0" borderId="0" xfId="0" applyFont="1" applyFill="1" applyAlignment="1">
      <alignment vertical="center"/>
    </xf>
    <xf numFmtId="0" fontId="13" fillId="0" borderId="0" xfId="0" applyFont="1" applyFill="1"/>
    <xf numFmtId="0" fontId="13" fillId="0" borderId="0" xfId="0" applyFont="1" applyFill="1" applyAlignment="1">
      <alignment vertical="center"/>
    </xf>
    <xf numFmtId="0" fontId="5" fillId="0" borderId="0" xfId="0" applyFont="1" applyFill="1" applyBorder="1" applyAlignment="1">
      <alignment wrapText="1"/>
    </xf>
    <xf numFmtId="0" fontId="40" fillId="0" borderId="1" xfId="0" applyFont="1" applyFill="1" applyBorder="1" applyAlignment="1">
      <alignment horizontal="center" wrapText="1"/>
    </xf>
    <xf numFmtId="44" fontId="13" fillId="0" borderId="0" xfId="0" applyNumberFormat="1" applyFont="1" applyFill="1" applyAlignment="1"/>
    <xf numFmtId="15" fontId="40" fillId="0" borderId="1" xfId="0" quotePrefix="1" applyNumberFormat="1" applyFont="1" applyFill="1" applyBorder="1" applyAlignment="1">
      <alignment horizontal="center" wrapText="1"/>
    </xf>
    <xf numFmtId="43" fontId="41" fillId="0" borderId="0" xfId="0" applyNumberFormat="1" applyFont="1" applyFill="1" applyAlignment="1">
      <alignment wrapText="1"/>
    </xf>
    <xf numFmtId="0" fontId="12" fillId="0" borderId="0" xfId="0" applyFont="1" applyFill="1" applyBorder="1" applyAlignment="1">
      <alignment horizontal="left"/>
    </xf>
    <xf numFmtId="0" fontId="0" fillId="0" borderId="0" xfId="0" applyFill="1"/>
    <xf numFmtId="0" fontId="32" fillId="0" borderId="2" xfId="0" applyFont="1" applyFill="1" applyBorder="1"/>
    <xf numFmtId="0" fontId="32" fillId="0" borderId="4" xfId="0" applyFont="1" applyFill="1" applyBorder="1"/>
    <xf numFmtId="0" fontId="5" fillId="0" borderId="5" xfId="0" applyFont="1" applyFill="1" applyBorder="1"/>
    <xf numFmtId="0" fontId="5" fillId="0" borderId="6" xfId="0" applyFont="1" applyFill="1" applyBorder="1"/>
    <xf numFmtId="0" fontId="5" fillId="0" borderId="29" xfId="0" applyFont="1" applyFill="1" applyBorder="1"/>
    <xf numFmtId="0" fontId="5" fillId="0" borderId="0" xfId="0" applyFont="1" applyFill="1"/>
    <xf numFmtId="0" fontId="2" fillId="0" borderId="0" xfId="0" applyFont="1" applyFill="1"/>
    <xf numFmtId="43" fontId="5" fillId="0" borderId="9" xfId="0" applyNumberFormat="1" applyFont="1" applyFill="1" applyBorder="1"/>
    <xf numFmtId="0" fontId="2" fillId="0" borderId="5" xfId="0" applyFont="1" applyFill="1" applyBorder="1" applyAlignment="1">
      <alignment horizontal="center"/>
    </xf>
    <xf numFmtId="0" fontId="2" fillId="0" borderId="6" xfId="0" applyFont="1" applyFill="1" applyBorder="1" applyAlignment="1">
      <alignment horizontal="center"/>
    </xf>
    <xf numFmtId="0" fontId="2" fillId="0" borderId="7" xfId="0" applyFont="1" applyFill="1" applyBorder="1" applyAlignment="1">
      <alignment horizontal="center"/>
    </xf>
    <xf numFmtId="0" fontId="2" fillId="0" borderId="30" xfId="0" applyFont="1" applyFill="1" applyBorder="1" applyAlignment="1">
      <alignment horizontal="center"/>
    </xf>
    <xf numFmtId="0" fontId="2" fillId="0" borderId="8" xfId="0" applyFont="1" applyFill="1" applyBorder="1" applyAlignment="1">
      <alignment horizontal="left"/>
    </xf>
    <xf numFmtId="0" fontId="2" fillId="0" borderId="9" xfId="0" applyFont="1" applyFill="1" applyBorder="1" applyAlignment="1">
      <alignment horizontal="left"/>
    </xf>
    <xf numFmtId="0" fontId="2" fillId="0" borderId="10" xfId="0" applyFont="1" applyFill="1" applyBorder="1" applyAlignment="1">
      <alignment horizontal="left"/>
    </xf>
    <xf numFmtId="0" fontId="2" fillId="0" borderId="33" xfId="0" applyFont="1" applyFill="1" applyBorder="1" applyAlignment="1">
      <alignment horizontal="center"/>
    </xf>
    <xf numFmtId="0" fontId="5" fillId="0" borderId="29" xfId="0" applyFont="1" applyFill="1" applyBorder="1" applyAlignment="1">
      <alignment horizontal="left"/>
    </xf>
    <xf numFmtId="0" fontId="5" fillId="0" borderId="31" xfId="0" applyFont="1" applyFill="1" applyBorder="1" applyAlignment="1">
      <alignment horizontal="left"/>
    </xf>
    <xf numFmtId="3" fontId="5" fillId="0" borderId="32" xfId="0" applyNumberFormat="1" applyFont="1" applyFill="1" applyBorder="1" applyAlignment="1">
      <alignment horizontal="center"/>
    </xf>
    <xf numFmtId="4" fontId="5" fillId="0" borderId="32" xfId="0" applyNumberFormat="1" applyFont="1" applyFill="1" applyBorder="1"/>
    <xf numFmtId="0" fontId="1" fillId="0" borderId="29" xfId="0" applyFont="1" applyFill="1" applyBorder="1" applyAlignment="1">
      <alignment horizontal="left"/>
    </xf>
    <xf numFmtId="0" fontId="1" fillId="0" borderId="31" xfId="0" applyFont="1" applyFill="1" applyBorder="1" applyAlignment="1">
      <alignment horizontal="left"/>
    </xf>
    <xf numFmtId="0" fontId="5" fillId="0" borderId="8" xfId="0" applyFont="1" applyFill="1" applyBorder="1"/>
    <xf numFmtId="0" fontId="5" fillId="0" borderId="9" xfId="0" applyFont="1" applyFill="1" applyBorder="1"/>
    <xf numFmtId="0" fontId="5" fillId="0" borderId="10" xfId="0" applyFont="1" applyFill="1" applyBorder="1"/>
    <xf numFmtId="3" fontId="5" fillId="0" borderId="33" xfId="0" applyNumberFormat="1" applyFont="1" applyFill="1" applyBorder="1" applyAlignment="1">
      <alignment horizontal="center"/>
    </xf>
    <xf numFmtId="0" fontId="5" fillId="0" borderId="33" xfId="0" applyFont="1" applyFill="1" applyBorder="1"/>
    <xf numFmtId="0" fontId="32" fillId="0" borderId="2" xfId="0" applyFont="1" applyFill="1" applyBorder="1" applyAlignment="1">
      <alignment horizontal="left"/>
    </xf>
    <xf numFmtId="0" fontId="32" fillId="0" borderId="4" xfId="0" applyFont="1" applyFill="1" applyBorder="1" applyAlignment="1">
      <alignment horizontal="left"/>
    </xf>
    <xf numFmtId="0" fontId="32" fillId="0" borderId="3" xfId="0" applyFont="1" applyFill="1" applyBorder="1" applyAlignment="1">
      <alignment horizontal="left"/>
    </xf>
    <xf numFmtId="3" fontId="2" fillId="0" borderId="1" xfId="0" applyNumberFormat="1" applyFont="1" applyFill="1" applyBorder="1" applyAlignment="1">
      <alignment horizontal="center"/>
    </xf>
    <xf numFmtId="4" fontId="2" fillId="0" borderId="1" xfId="0" applyNumberFormat="1" applyFont="1" applyFill="1" applyBorder="1"/>
    <xf numFmtId="0" fontId="35" fillId="0" borderId="36" xfId="0" applyFont="1" applyFill="1" applyBorder="1"/>
    <xf numFmtId="0" fontId="36" fillId="0" borderId="37" xfId="0" applyFont="1" applyFill="1" applyBorder="1"/>
    <xf numFmtId="0" fontId="35" fillId="0" borderId="40" xfId="0" applyFont="1" applyFill="1" applyBorder="1"/>
    <xf numFmtId="0" fontId="36" fillId="0" borderId="9" xfId="0" applyFont="1" applyFill="1" applyBorder="1"/>
    <xf numFmtId="0" fontId="35" fillId="0" borderId="39" xfId="0" applyFont="1" applyFill="1" applyBorder="1"/>
    <xf numFmtId="0" fontId="36" fillId="0" borderId="6" xfId="0" applyFont="1" applyFill="1" applyBorder="1"/>
    <xf numFmtId="0" fontId="35" fillId="0" borderId="38" xfId="0" applyFont="1" applyFill="1" applyBorder="1"/>
    <xf numFmtId="0" fontId="36" fillId="0" borderId="0" xfId="0" applyFont="1" applyFill="1" applyBorder="1"/>
    <xf numFmtId="0" fontId="37" fillId="0" borderId="38" xfId="0" applyFont="1" applyFill="1" applyBorder="1"/>
    <xf numFmtId="0" fontId="35" fillId="0" borderId="38" xfId="0" quotePrefix="1" applyFont="1" applyFill="1" applyBorder="1"/>
    <xf numFmtId="0" fontId="35" fillId="0" borderId="40" xfId="0" quotePrefix="1" applyFont="1" applyFill="1" applyBorder="1"/>
    <xf numFmtId="0" fontId="35" fillId="0" borderId="35" xfId="0" quotePrefix="1" applyFont="1" applyFill="1" applyBorder="1" applyAlignment="1">
      <alignment horizontal="center" vertical="center" wrapText="1"/>
    </xf>
    <xf numFmtId="9" fontId="15" fillId="0" borderId="6" xfId="0" applyNumberFormat="1" applyFont="1" applyFill="1" applyBorder="1" applyAlignment="1">
      <alignment horizontal="right"/>
    </xf>
    <xf numFmtId="9" fontId="15" fillId="0" borderId="4" xfId="0" applyNumberFormat="1" applyFont="1" applyFill="1" applyBorder="1"/>
    <xf numFmtId="9" fontId="15" fillId="0" borderId="9" xfId="0" applyNumberFormat="1" applyFont="1" applyFill="1" applyBorder="1"/>
    <xf numFmtId="0" fontId="15" fillId="0" borderId="0" xfId="0" applyFont="1" applyFill="1"/>
    <xf numFmtId="0" fontId="5" fillId="0" borderId="1" xfId="0" applyFont="1" applyFill="1" applyBorder="1" applyAlignment="1">
      <alignment horizontal="center" wrapText="1"/>
    </xf>
    <xf numFmtId="0" fontId="7" fillId="0" borderId="1" xfId="0" applyFont="1" applyFill="1" applyBorder="1" applyAlignment="1">
      <alignment horizontal="center" vertical="center" wrapText="1"/>
    </xf>
    <xf numFmtId="0" fontId="1" fillId="0" borderId="0" xfId="0" applyFont="1" applyFill="1" applyBorder="1" applyAlignment="1">
      <alignment horizontal="center" vertical="justify"/>
    </xf>
    <xf numFmtId="0" fontId="1" fillId="0" borderId="0" xfId="0" applyFont="1" applyFill="1" applyAlignment="1">
      <alignment horizontal="justify" vertical="justify" wrapText="1"/>
    </xf>
    <xf numFmtId="0" fontId="30" fillId="0" borderId="0" xfId="0" applyFont="1" applyFill="1" applyAlignment="1">
      <alignment wrapText="1"/>
    </xf>
    <xf numFmtId="0" fontId="30" fillId="0" borderId="0" xfId="0" applyFont="1" applyFill="1" applyBorder="1" applyAlignment="1">
      <alignment horizontal="left" vertical="top" wrapText="1"/>
    </xf>
    <xf numFmtId="0" fontId="1" fillId="0" borderId="0" xfId="0" applyFont="1" applyFill="1" applyAlignment="1">
      <alignment horizontal="justify" wrapText="1"/>
    </xf>
    <xf numFmtId="0" fontId="5" fillId="0" borderId="0" xfId="0" applyFont="1" applyFill="1" applyAlignment="1"/>
    <xf numFmtId="0" fontId="0" fillId="0" borderId="0" xfId="0" applyFill="1" applyBorder="1" applyAlignment="1">
      <alignment horizontal="left" vertical="top"/>
    </xf>
    <xf numFmtId="0" fontId="2" fillId="0" borderId="0" xfId="0" applyFont="1" applyFill="1" applyBorder="1" applyAlignment="1">
      <alignment horizontal="center" vertical="top"/>
    </xf>
    <xf numFmtId="0" fontId="0" fillId="0" borderId="0" xfId="0" applyFill="1" applyBorder="1" applyAlignment="1">
      <alignment horizontal="left" wrapText="1"/>
    </xf>
    <xf numFmtId="0" fontId="5" fillId="0" borderId="0" xfId="0" applyFont="1" applyFill="1" applyAlignment="1">
      <alignment wrapText="1"/>
    </xf>
    <xf numFmtId="0" fontId="0" fillId="0" borderId="0" xfId="0" applyFill="1" applyBorder="1" applyAlignment="1">
      <alignment wrapText="1"/>
    </xf>
    <xf numFmtId="0" fontId="5" fillId="0" borderId="0" xfId="0" applyFont="1" applyFill="1" applyBorder="1" applyAlignment="1">
      <alignment horizontal="left" wrapText="1"/>
    </xf>
    <xf numFmtId="4" fontId="0" fillId="0" borderId="0" xfId="0" applyNumberFormat="1" applyFill="1" applyBorder="1" applyAlignment="1">
      <alignment wrapText="1"/>
    </xf>
    <xf numFmtId="0" fontId="5" fillId="0" borderId="0" xfId="0" applyFont="1" applyFill="1" applyAlignment="1">
      <alignment horizontal="justify"/>
    </xf>
    <xf numFmtId="0" fontId="5" fillId="0" borderId="0" xfId="0" applyFont="1" applyFill="1" applyBorder="1" applyAlignment="1">
      <alignment horizontal="left"/>
    </xf>
    <xf numFmtId="166" fontId="1" fillId="0" borderId="0" xfId="0" applyNumberFormat="1" applyFont="1" applyFill="1" applyBorder="1" applyAlignment="1">
      <alignment horizontal="right" wrapText="1"/>
    </xf>
    <xf numFmtId="166" fontId="5" fillId="0" borderId="0" xfId="0" applyNumberFormat="1" applyFont="1" applyFill="1" applyBorder="1" applyAlignment="1">
      <alignment horizontal="left" vertical="top" wrapText="1"/>
    </xf>
    <xf numFmtId="0" fontId="1" fillId="0" borderId="0" xfId="0" applyFont="1" applyFill="1" applyAlignment="1">
      <alignment horizontal="justify" vertical="top" wrapText="1"/>
    </xf>
    <xf numFmtId="0" fontId="5" fillId="0" borderId="0" xfId="0" applyFont="1" applyFill="1" applyBorder="1" applyAlignment="1">
      <alignment horizontal="center" vertical="center" wrapText="1"/>
    </xf>
    <xf numFmtId="0" fontId="15" fillId="0" borderId="0" xfId="0" applyFont="1" applyFill="1" applyBorder="1" applyAlignment="1">
      <alignment horizontal="justify" vertical="justify"/>
    </xf>
    <xf numFmtId="0" fontId="1" fillId="0" borderId="0" xfId="0" applyFont="1" applyFill="1" applyBorder="1" applyAlignment="1">
      <alignment vertical="justify"/>
    </xf>
    <xf numFmtId="0" fontId="1" fillId="0" borderId="0" xfId="0" applyFont="1" applyFill="1" applyBorder="1" applyAlignment="1">
      <alignment horizontal="justify" vertical="justify"/>
    </xf>
    <xf numFmtId="43" fontId="31" fillId="0" borderId="0" xfId="0" applyNumberFormat="1" applyFont="1" applyFill="1" applyAlignment="1">
      <alignment wrapText="1"/>
    </xf>
    <xf numFmtId="4" fontId="47" fillId="0" borderId="0" xfId="0" applyNumberFormat="1" applyFont="1" applyFill="1" applyBorder="1" applyAlignment="1">
      <alignment vertical="top"/>
    </xf>
    <xf numFmtId="43" fontId="31" fillId="0" borderId="0" xfId="0" applyNumberFormat="1" applyFont="1" applyFill="1" applyBorder="1" applyAlignment="1">
      <alignment horizontal="left" vertical="center"/>
    </xf>
    <xf numFmtId="0" fontId="5" fillId="0" borderId="1" xfId="0" applyFont="1" applyFill="1" applyBorder="1" applyAlignment="1">
      <alignment horizontal="center" wrapText="1"/>
    </xf>
    <xf numFmtId="0" fontId="1" fillId="0" borderId="0" xfId="0" applyFont="1" applyFill="1" applyAlignment="1">
      <alignment horizontal="justify" wrapText="1"/>
    </xf>
    <xf numFmtId="0" fontId="5" fillId="0" borderId="0" xfId="0" applyFont="1" applyFill="1" applyBorder="1" applyAlignment="1">
      <alignment horizontal="left" wrapText="1"/>
    </xf>
    <xf numFmtId="44" fontId="31" fillId="0" borderId="0" xfId="0" applyNumberFormat="1" applyFont="1" applyFill="1" applyBorder="1" applyAlignment="1">
      <alignment horizontal="left" wrapText="1"/>
    </xf>
    <xf numFmtId="0" fontId="5" fillId="0" borderId="1" xfId="0" applyFont="1" applyFill="1" applyBorder="1" applyAlignment="1">
      <alignment horizontal="center" wrapText="1"/>
    </xf>
    <xf numFmtId="0" fontId="30" fillId="0" borderId="0" xfId="0" applyFont="1" applyFill="1" applyAlignment="1">
      <alignment wrapText="1"/>
    </xf>
    <xf numFmtId="0" fontId="30" fillId="0" borderId="0" xfId="0" applyFont="1" applyFill="1" applyBorder="1" applyAlignment="1">
      <alignment horizontal="left" vertical="top" wrapText="1"/>
    </xf>
    <xf numFmtId="0" fontId="5" fillId="0" borderId="0" xfId="0" applyFont="1" applyFill="1" applyAlignment="1">
      <alignment wrapText="1"/>
    </xf>
    <xf numFmtId="0" fontId="0" fillId="0" borderId="0" xfId="0" applyFill="1" applyBorder="1" applyAlignment="1">
      <alignment wrapText="1"/>
    </xf>
    <xf numFmtId="0" fontId="5" fillId="0" borderId="0" xfId="0" applyFont="1" applyFill="1" applyBorder="1" applyAlignment="1">
      <alignment horizontal="left"/>
    </xf>
    <xf numFmtId="0" fontId="5" fillId="0" borderId="1" xfId="0" applyFont="1" applyFill="1" applyBorder="1" applyAlignment="1">
      <alignment horizontal="center" wrapText="1"/>
    </xf>
    <xf numFmtId="0" fontId="1" fillId="0" borderId="0" xfId="0" applyFont="1" applyFill="1" applyAlignment="1">
      <alignment horizontal="justify" wrapText="1"/>
    </xf>
    <xf numFmtId="0" fontId="5" fillId="0" borderId="0" xfId="0" applyFont="1" applyFill="1" applyBorder="1" applyAlignment="1">
      <alignment horizontal="left" wrapText="1"/>
    </xf>
    <xf numFmtId="0" fontId="5" fillId="0" borderId="1" xfId="0" applyFont="1" applyFill="1" applyBorder="1" applyAlignment="1">
      <alignment horizontal="center" wrapText="1"/>
    </xf>
    <xf numFmtId="0" fontId="30" fillId="0" borderId="0" xfId="0" applyFont="1" applyFill="1" applyBorder="1" applyAlignment="1">
      <alignment horizontal="left" vertical="top" wrapText="1"/>
    </xf>
    <xf numFmtId="0" fontId="5" fillId="0" borderId="0" xfId="0" applyFont="1" applyFill="1" applyBorder="1" applyAlignment="1">
      <alignment horizontal="left"/>
    </xf>
    <xf numFmtId="0" fontId="5" fillId="0" borderId="1" xfId="0" applyFont="1" applyFill="1" applyBorder="1" applyAlignment="1">
      <alignment horizontal="center" wrapText="1"/>
    </xf>
    <xf numFmtId="0" fontId="1" fillId="0" borderId="0" xfId="0" applyFont="1" applyFill="1" applyAlignment="1">
      <alignment horizontal="justify" wrapText="1"/>
    </xf>
    <xf numFmtId="0" fontId="5" fillId="0" borderId="0" xfId="0" applyFont="1" applyFill="1" applyBorder="1" applyAlignment="1">
      <alignment horizontal="left" wrapText="1"/>
    </xf>
    <xf numFmtId="164" fontId="1" fillId="0" borderId="0" xfId="2" applyFont="1" applyFill="1" applyBorder="1" applyAlignment="1">
      <alignment vertical="justify"/>
    </xf>
    <xf numFmtId="0" fontId="5" fillId="0" borderId="1" xfId="0" applyFont="1" applyFill="1" applyBorder="1" applyAlignment="1">
      <alignment horizontal="center" wrapText="1"/>
    </xf>
    <xf numFmtId="0" fontId="30" fillId="0" borderId="0" xfId="0" applyFont="1" applyFill="1" applyBorder="1" applyAlignment="1">
      <alignment horizontal="left" vertical="top" wrapText="1"/>
    </xf>
    <xf numFmtId="0" fontId="5" fillId="0" borderId="0" xfId="0" applyFont="1" applyFill="1" applyBorder="1" applyAlignment="1">
      <alignment horizontal="left"/>
    </xf>
    <xf numFmtId="0" fontId="5" fillId="0" borderId="1" xfId="0" applyFont="1" applyFill="1" applyBorder="1" applyAlignment="1">
      <alignment horizontal="center" wrapText="1"/>
    </xf>
    <xf numFmtId="0" fontId="30" fillId="0" borderId="0" xfId="0" applyFont="1" applyFill="1" applyBorder="1" applyAlignment="1">
      <alignment horizontal="left" vertical="top" wrapText="1"/>
    </xf>
    <xf numFmtId="0" fontId="1" fillId="0" borderId="0" xfId="0" applyFont="1" applyFill="1" applyAlignment="1">
      <alignment horizontal="justify" wrapText="1"/>
    </xf>
    <xf numFmtId="0" fontId="5" fillId="0" borderId="0" xfId="0" applyFont="1" applyFill="1" applyBorder="1" applyAlignment="1">
      <alignment horizontal="left" wrapText="1"/>
    </xf>
    <xf numFmtId="0" fontId="5" fillId="0" borderId="0" xfId="0" applyFont="1" applyFill="1" applyBorder="1" applyAlignment="1">
      <alignment horizontal="left"/>
    </xf>
    <xf numFmtId="0" fontId="5" fillId="0" borderId="1" xfId="0" applyFont="1" applyFill="1" applyBorder="1" applyAlignment="1">
      <alignment horizontal="center" wrapText="1"/>
    </xf>
    <xf numFmtId="0" fontId="1" fillId="0" borderId="0" xfId="0" applyFont="1" applyFill="1" applyAlignment="1">
      <alignment horizontal="justify" wrapText="1"/>
    </xf>
    <xf numFmtId="0" fontId="5" fillId="0" borderId="0" xfId="0" applyFont="1" applyFill="1" applyBorder="1" applyAlignment="1">
      <alignment horizontal="left" wrapText="1"/>
    </xf>
    <xf numFmtId="0" fontId="5" fillId="0" borderId="1" xfId="0" applyFont="1" applyFill="1" applyBorder="1" applyAlignment="1">
      <alignment horizontal="center" wrapText="1"/>
    </xf>
    <xf numFmtId="0" fontId="1" fillId="0" borderId="0" xfId="0" applyFont="1" applyFill="1" applyBorder="1" applyAlignment="1">
      <alignment vertical="justify"/>
    </xf>
    <xf numFmtId="0" fontId="30" fillId="0" borderId="0" xfId="0" applyFont="1" applyFill="1" applyBorder="1" applyAlignment="1">
      <alignment horizontal="left" vertical="top" wrapText="1"/>
    </xf>
    <xf numFmtId="0" fontId="5" fillId="0" borderId="0" xfId="0" applyFont="1" applyFill="1" applyBorder="1" applyAlignment="1">
      <alignment horizontal="left"/>
    </xf>
    <xf numFmtId="0" fontId="5" fillId="0" borderId="1" xfId="0" applyFont="1" applyFill="1" applyBorder="1" applyAlignment="1">
      <alignment horizontal="center" wrapText="1"/>
    </xf>
    <xf numFmtId="0" fontId="1" fillId="0" borderId="0" xfId="0" applyFont="1" applyFill="1" applyAlignment="1">
      <alignment horizontal="justify" wrapText="1"/>
    </xf>
    <xf numFmtId="0" fontId="5" fillId="0" borderId="0" xfId="0" applyFont="1" applyFill="1" applyBorder="1" applyAlignment="1">
      <alignment horizontal="left" wrapText="1"/>
    </xf>
    <xf numFmtId="0" fontId="5" fillId="0" borderId="1" xfId="0" applyFont="1" applyFill="1" applyBorder="1" applyAlignment="1">
      <alignment horizontal="center" wrapText="1"/>
    </xf>
    <xf numFmtId="0" fontId="1" fillId="0" borderId="0" xfId="0" applyFont="1" applyFill="1" applyBorder="1" applyAlignment="1">
      <alignment vertical="justify"/>
    </xf>
    <xf numFmtId="0" fontId="30" fillId="0" borderId="0" xfId="0" applyFont="1" applyFill="1" applyBorder="1" applyAlignment="1">
      <alignment horizontal="left" vertical="top" wrapText="1"/>
    </xf>
    <xf numFmtId="0" fontId="30" fillId="0" borderId="0" xfId="0" applyFont="1" applyFill="1" applyAlignment="1">
      <alignment wrapText="1"/>
    </xf>
    <xf numFmtId="0" fontId="1" fillId="0" borderId="0" xfId="0" applyFont="1" applyFill="1" applyAlignment="1">
      <alignment horizontal="justify" vertical="justify" wrapText="1"/>
    </xf>
    <xf numFmtId="0" fontId="5" fillId="0" borderId="0" xfId="0" applyFont="1" applyFill="1" applyBorder="1" applyAlignment="1">
      <alignment horizontal="left"/>
    </xf>
    <xf numFmtId="0" fontId="5" fillId="0" borderId="1" xfId="0" applyFont="1" applyFill="1" applyBorder="1" applyAlignment="1">
      <alignment horizontal="center" wrapText="1"/>
    </xf>
    <xf numFmtId="0" fontId="1" fillId="0" borderId="0" xfId="0" applyFont="1" applyFill="1" applyAlignment="1">
      <alignment horizontal="justify" wrapText="1"/>
    </xf>
    <xf numFmtId="0" fontId="5" fillId="0" borderId="0" xfId="0" applyFont="1" applyFill="1" applyBorder="1" applyAlignment="1">
      <alignment horizontal="left" wrapText="1"/>
    </xf>
    <xf numFmtId="0" fontId="14" fillId="0" borderId="0" xfId="0" applyNumberFormat="1" applyFont="1" applyFill="1" applyBorder="1" applyAlignment="1"/>
    <xf numFmtId="0" fontId="1" fillId="0" borderId="0" xfId="0" applyFont="1" applyFill="1" applyAlignment="1">
      <alignment horizontal="justify" vertical="justify" wrapText="1"/>
    </xf>
    <xf numFmtId="0" fontId="30" fillId="0" borderId="0" xfId="0" applyFont="1" applyFill="1" applyAlignment="1">
      <alignment wrapText="1"/>
    </xf>
    <xf numFmtId="0" fontId="30" fillId="0" borderId="0" xfId="0" applyFont="1" applyFill="1" applyBorder="1" applyAlignment="1">
      <alignment horizontal="left" vertical="top" wrapText="1"/>
    </xf>
    <xf numFmtId="0" fontId="15" fillId="0" borderId="38" xfId="0" applyFont="1" applyFill="1" applyBorder="1" applyAlignment="1"/>
    <xf numFmtId="0" fontId="29" fillId="0" borderId="0" xfId="0" applyFont="1" applyFill="1" applyBorder="1" applyAlignment="1"/>
    <xf numFmtId="0" fontId="15" fillId="0" borderId="38" xfId="0" quotePrefix="1" applyFont="1" applyFill="1" applyBorder="1" applyAlignment="1"/>
    <xf numFmtId="0" fontId="5" fillId="0" borderId="0" xfId="0" applyFont="1" applyFill="1" applyBorder="1" applyAlignment="1">
      <alignment horizontal="justify" vertical="top" wrapText="1"/>
    </xf>
    <xf numFmtId="0" fontId="5" fillId="0" borderId="1" xfId="0" applyFont="1" applyFill="1" applyBorder="1" applyAlignment="1">
      <alignment horizontal="center" wrapText="1"/>
    </xf>
    <xf numFmtId="0" fontId="30" fillId="0" borderId="0" xfId="0" applyFont="1" applyFill="1" applyBorder="1" applyAlignment="1">
      <alignment horizontal="left" vertical="top" wrapText="1"/>
    </xf>
    <xf numFmtId="0" fontId="5" fillId="0" borderId="0" xfId="0" applyFont="1" applyFill="1" applyBorder="1" applyAlignment="1">
      <alignment horizontal="left"/>
    </xf>
    <xf numFmtId="0" fontId="0" fillId="0" borderId="0" xfId="0" applyFill="1" applyBorder="1" applyAlignment="1">
      <alignment vertical="top"/>
    </xf>
    <xf numFmtId="0" fontId="0" fillId="0" borderId="47" xfId="0" applyFill="1" applyBorder="1" applyAlignment="1">
      <alignment vertical="top"/>
    </xf>
    <xf numFmtId="0" fontId="0" fillId="0" borderId="35" xfId="0" applyFill="1" applyBorder="1" applyAlignment="1">
      <alignment vertical="top"/>
    </xf>
    <xf numFmtId="0" fontId="38" fillId="0" borderId="35" xfId="0" applyFont="1" applyFill="1" applyBorder="1" applyAlignment="1">
      <alignment vertical="top"/>
    </xf>
    <xf numFmtId="0" fontId="35" fillId="0" borderId="34" xfId="0" applyFont="1" applyFill="1" applyBorder="1" applyAlignment="1"/>
    <xf numFmtId="0" fontId="38" fillId="0" borderId="47" xfId="0" applyFont="1" applyFill="1" applyBorder="1" applyAlignment="1"/>
    <xf numFmtId="0" fontId="38" fillId="0" borderId="47" xfId="0" applyFont="1" applyFill="1" applyBorder="1" applyAlignment="1">
      <alignment vertical="top"/>
    </xf>
    <xf numFmtId="0" fontId="29" fillId="0" borderId="47" xfId="0" applyFont="1" applyFill="1" applyBorder="1" applyAlignment="1"/>
    <xf numFmtId="0" fontId="29" fillId="0" borderId="37" xfId="0" applyFont="1" applyFill="1" applyBorder="1" applyAlignment="1"/>
    <xf numFmtId="0" fontId="0" fillId="0" borderId="37" xfId="0" applyFill="1" applyBorder="1" applyAlignment="1">
      <alignment vertical="top"/>
    </xf>
    <xf numFmtId="0" fontId="5" fillId="0" borderId="41" xfId="0" applyFont="1" applyFill="1" applyBorder="1" applyAlignment="1">
      <alignment horizontal="left" vertical="top"/>
    </xf>
    <xf numFmtId="0" fontId="5" fillId="0" borderId="45" xfId="0" applyFont="1" applyFill="1" applyBorder="1" applyAlignment="1">
      <alignment horizontal="left" vertical="top"/>
    </xf>
    <xf numFmtId="0" fontId="32" fillId="0" borderId="36" xfId="0" applyFont="1" applyFill="1" applyBorder="1" applyAlignment="1"/>
    <xf numFmtId="0" fontId="30" fillId="0" borderId="38" xfId="0" applyFont="1" applyFill="1" applyBorder="1" applyAlignment="1">
      <alignment wrapText="1"/>
    </xf>
    <xf numFmtId="0" fontId="30" fillId="0" borderId="0" xfId="0" applyFont="1" applyFill="1" applyBorder="1" applyAlignment="1">
      <alignment wrapText="1"/>
    </xf>
    <xf numFmtId="0" fontId="30" fillId="0" borderId="44" xfId="0" applyFont="1" applyFill="1" applyBorder="1" applyAlignment="1">
      <alignment wrapText="1"/>
    </xf>
    <xf numFmtId="0" fontId="30" fillId="0" borderId="41" xfId="0" applyFont="1" applyFill="1" applyBorder="1" applyAlignment="1">
      <alignment wrapText="1"/>
    </xf>
    <xf numFmtId="0" fontId="30" fillId="0" borderId="42" xfId="0" applyFont="1" applyFill="1" applyBorder="1" applyAlignment="1">
      <alignment wrapText="1"/>
    </xf>
    <xf numFmtId="0" fontId="30" fillId="0" borderId="45" xfId="0" applyFont="1" applyFill="1" applyBorder="1" applyAlignment="1">
      <alignment wrapText="1"/>
    </xf>
    <xf numFmtId="0" fontId="5" fillId="0" borderId="1" xfId="0" applyFont="1" applyFill="1" applyBorder="1" applyAlignment="1">
      <alignment horizontal="center" wrapText="1"/>
    </xf>
    <xf numFmtId="0" fontId="1" fillId="0" borderId="0" xfId="0" applyFont="1" applyFill="1" applyAlignment="1">
      <alignment horizontal="justify" wrapText="1"/>
    </xf>
    <xf numFmtId="0" fontId="5" fillId="0" borderId="0" xfId="0" applyFont="1" applyFill="1" applyBorder="1" applyAlignment="1">
      <alignment horizontal="left" wrapText="1"/>
    </xf>
    <xf numFmtId="43" fontId="40" fillId="0" borderId="0" xfId="0" applyNumberFormat="1" applyFont="1" applyFill="1" applyBorder="1" applyAlignment="1">
      <alignment horizontal="left" vertical="center"/>
    </xf>
    <xf numFmtId="43" fontId="40" fillId="0" borderId="0" xfId="0" applyNumberFormat="1" applyFont="1" applyFill="1" applyBorder="1" applyAlignment="1">
      <alignment vertical="top" wrapText="1"/>
    </xf>
    <xf numFmtId="0" fontId="13" fillId="0" borderId="0" xfId="0" applyFont="1" applyFill="1" applyAlignment="1">
      <alignment horizontal="justify"/>
    </xf>
    <xf numFmtId="0" fontId="13" fillId="0" borderId="0" xfId="0" applyFont="1" applyFill="1" applyAlignment="1">
      <alignment horizontal="justify" wrapText="1"/>
    </xf>
    <xf numFmtId="0" fontId="1" fillId="0" borderId="0" xfId="0" applyFont="1" applyFill="1" applyAlignment="1">
      <alignment horizontal="justify" vertical="center" wrapText="1"/>
    </xf>
    <xf numFmtId="0" fontId="5" fillId="0" borderId="1" xfId="0" applyFont="1" applyFill="1" applyBorder="1" applyAlignment="1">
      <alignment horizontal="center" wrapText="1"/>
    </xf>
    <xf numFmtId="0" fontId="30" fillId="0" borderId="0" xfId="0" applyFont="1" applyFill="1" applyBorder="1" applyAlignment="1">
      <alignment horizontal="left" vertical="top" wrapText="1"/>
    </xf>
    <xf numFmtId="0" fontId="5" fillId="0" borderId="0" xfId="0" applyFont="1" applyFill="1" applyBorder="1" applyAlignment="1">
      <alignment horizontal="left"/>
    </xf>
    <xf numFmtId="0" fontId="5" fillId="0" borderId="1" xfId="0" applyFont="1" applyFill="1" applyBorder="1" applyAlignment="1">
      <alignment horizontal="center" wrapText="1"/>
    </xf>
    <xf numFmtId="0" fontId="1" fillId="0" borderId="0" xfId="0" applyFont="1" applyFill="1" applyAlignment="1">
      <alignment horizontal="justify" wrapText="1"/>
    </xf>
    <xf numFmtId="0" fontId="5" fillId="0" borderId="0" xfId="0" applyFont="1" applyFill="1" applyBorder="1" applyAlignment="1">
      <alignment horizontal="left" wrapText="1"/>
    </xf>
    <xf numFmtId="0" fontId="5" fillId="0" borderId="1" xfId="0" applyFont="1" applyFill="1" applyBorder="1" applyAlignment="1">
      <alignment horizontal="center" wrapText="1"/>
    </xf>
    <xf numFmtId="0" fontId="30" fillId="0" borderId="0" xfId="0" applyFont="1" applyFill="1" applyBorder="1" applyAlignment="1">
      <alignment horizontal="left" vertical="top" wrapText="1"/>
    </xf>
    <xf numFmtId="0" fontId="5" fillId="0" borderId="0" xfId="0" applyFont="1" applyFill="1" applyBorder="1" applyAlignment="1">
      <alignment horizontal="left"/>
    </xf>
    <xf numFmtId="0" fontId="5" fillId="0" borderId="1" xfId="0" applyFont="1" applyFill="1" applyBorder="1" applyAlignment="1">
      <alignment horizontal="center" wrapText="1"/>
    </xf>
    <xf numFmtId="0" fontId="1" fillId="0" borderId="0" xfId="0" applyFont="1" applyFill="1" applyAlignment="1">
      <alignment horizontal="justify" wrapText="1"/>
    </xf>
    <xf numFmtId="0" fontId="5" fillId="0" borderId="0" xfId="0" applyFont="1" applyFill="1" applyBorder="1" applyAlignment="1">
      <alignment horizontal="left" wrapText="1"/>
    </xf>
    <xf numFmtId="0" fontId="5" fillId="0" borderId="1" xfId="0" applyFont="1" applyFill="1" applyBorder="1" applyAlignment="1">
      <alignment horizontal="center" wrapText="1"/>
    </xf>
    <xf numFmtId="0" fontId="30" fillId="0" borderId="0" xfId="0" applyFont="1" applyFill="1" applyBorder="1" applyAlignment="1">
      <alignment horizontal="left" vertical="top" wrapText="1"/>
    </xf>
    <xf numFmtId="0" fontId="5" fillId="0" borderId="0" xfId="0" applyFont="1" applyFill="1" applyBorder="1" applyAlignment="1">
      <alignment horizontal="left"/>
    </xf>
    <xf numFmtId="0" fontId="5" fillId="0" borderId="1" xfId="0" applyFont="1" applyFill="1" applyBorder="1" applyAlignment="1">
      <alignment horizontal="center" wrapText="1"/>
    </xf>
    <xf numFmtId="0" fontId="1" fillId="0" borderId="0" xfId="0" applyFont="1" applyFill="1" applyAlignment="1">
      <alignment horizontal="justify" wrapText="1"/>
    </xf>
    <xf numFmtId="0" fontId="30" fillId="0" borderId="0" xfId="0" applyFont="1" applyFill="1" applyBorder="1" applyAlignment="1">
      <alignment horizontal="left" vertical="top" wrapText="1"/>
    </xf>
    <xf numFmtId="0" fontId="5" fillId="0" borderId="0" xfId="0" applyFont="1" applyFill="1" applyBorder="1" applyAlignment="1">
      <alignment horizontal="left"/>
    </xf>
    <xf numFmtId="0" fontId="5" fillId="0" borderId="0" xfId="0" applyFont="1" applyFill="1" applyBorder="1" applyAlignment="1">
      <alignment horizontal="left" wrapText="1"/>
    </xf>
    <xf numFmtId="0" fontId="5" fillId="0" borderId="1" xfId="0" applyFont="1" applyFill="1" applyBorder="1" applyAlignment="1">
      <alignment horizontal="center" wrapText="1"/>
    </xf>
    <xf numFmtId="0" fontId="30" fillId="0" borderId="0" xfId="0" applyFont="1" applyFill="1" applyAlignment="1">
      <alignment wrapText="1"/>
    </xf>
    <xf numFmtId="0" fontId="30" fillId="0" borderId="0" xfId="0" applyFont="1" applyFill="1" applyBorder="1" applyAlignment="1">
      <alignment horizontal="left" vertical="top" wrapText="1"/>
    </xf>
    <xf numFmtId="0" fontId="1" fillId="0" borderId="0" xfId="0" applyFont="1" applyFill="1" applyAlignment="1">
      <alignment horizontal="justify" wrapText="1"/>
    </xf>
    <xf numFmtId="0" fontId="5" fillId="0" borderId="0" xfId="0" applyFont="1" applyFill="1" applyAlignment="1">
      <alignment wrapText="1"/>
    </xf>
    <xf numFmtId="0" fontId="0" fillId="0" borderId="0" xfId="0" applyFill="1" applyBorder="1" applyAlignment="1">
      <alignment wrapText="1"/>
    </xf>
    <xf numFmtId="0" fontId="5" fillId="0" borderId="0" xfId="0" applyFont="1" applyFill="1" applyBorder="1" applyAlignment="1">
      <alignment horizontal="left" wrapText="1"/>
    </xf>
    <xf numFmtId="0" fontId="5" fillId="0" borderId="0" xfId="0" applyFont="1" applyFill="1" applyBorder="1" applyAlignment="1">
      <alignment horizontal="left"/>
    </xf>
    <xf numFmtId="164" fontId="50" fillId="0" borderId="0" xfId="0" applyNumberFormat="1" applyFont="1" applyFill="1" applyBorder="1" applyAlignment="1">
      <alignment vertical="justify"/>
    </xf>
    <xf numFmtId="0" fontId="13" fillId="0" borderId="0" xfId="0" applyFont="1" applyFill="1" applyBorder="1" applyAlignment="1">
      <alignment vertical="top" wrapText="1"/>
    </xf>
    <xf numFmtId="0" fontId="13" fillId="0" borderId="0" xfId="0" applyFont="1" applyFill="1" applyBorder="1" applyAlignment="1">
      <alignment horizontal="left" vertical="top"/>
    </xf>
    <xf numFmtId="43" fontId="51" fillId="0" borderId="0" xfId="0" applyNumberFormat="1" applyFont="1" applyFill="1" applyBorder="1" applyAlignment="1">
      <alignment horizontal="left" vertical="top"/>
    </xf>
    <xf numFmtId="43" fontId="13" fillId="0" borderId="0" xfId="0" applyNumberFormat="1" applyFont="1" applyFill="1" applyBorder="1" applyAlignment="1">
      <alignment horizontal="left" vertical="top"/>
    </xf>
    <xf numFmtId="49" fontId="5" fillId="0" borderId="0" xfId="0" applyNumberFormat="1" applyFont="1" applyFill="1" applyBorder="1" applyAlignment="1">
      <alignment horizontal="left" vertical="center"/>
    </xf>
    <xf numFmtId="0" fontId="14" fillId="0" borderId="0" xfId="0" applyFont="1" applyFill="1" applyAlignment="1">
      <alignment horizontal="left" vertical="center"/>
    </xf>
    <xf numFmtId="0" fontId="2" fillId="0" borderId="0" xfId="0" applyFont="1" applyFill="1" applyBorder="1" applyAlignment="1">
      <alignment horizontal="center" vertical="top"/>
    </xf>
    <xf numFmtId="0" fontId="1" fillId="0" borderId="0" xfId="0" applyFont="1" applyFill="1" applyAlignment="1">
      <alignment horizontal="justify" vertical="center" wrapText="1"/>
    </xf>
    <xf numFmtId="0" fontId="30" fillId="0" borderId="0" xfId="0" applyFont="1" applyFill="1" applyAlignment="1">
      <alignment vertical="center" wrapText="1"/>
    </xf>
    <xf numFmtId="0" fontId="5" fillId="0" borderId="0" xfId="0" applyFont="1" applyFill="1" applyBorder="1" applyAlignment="1">
      <alignment horizontal="left"/>
    </xf>
    <xf numFmtId="0" fontId="0" fillId="0" borderId="0" xfId="0" applyFill="1" applyBorder="1" applyAlignment="1">
      <alignment horizontal="left" vertical="center" wrapText="1"/>
    </xf>
    <xf numFmtId="0" fontId="0" fillId="0" borderId="0" xfId="0" applyFill="1" applyBorder="1" applyAlignment="1">
      <alignment horizontal="justify" vertical="justify"/>
    </xf>
    <xf numFmtId="0" fontId="1" fillId="0" borderId="0" xfId="0" applyFont="1" applyFill="1" applyAlignment="1">
      <alignment horizontal="justify" vertical="justify" wrapText="1"/>
    </xf>
    <xf numFmtId="0" fontId="1" fillId="0" borderId="0" xfId="0" applyFont="1" applyFill="1" applyBorder="1" applyAlignment="1">
      <alignment horizontal="left" vertical="top"/>
    </xf>
    <xf numFmtId="0" fontId="2" fillId="0" borderId="0" xfId="0" applyFont="1" applyFill="1" applyBorder="1" applyAlignment="1">
      <alignment horizontal="center" vertical="top"/>
    </xf>
    <xf numFmtId="0" fontId="15" fillId="0" borderId="0" xfId="0" applyFont="1" applyFill="1" applyBorder="1" applyAlignment="1">
      <alignment horizontal="justify" vertical="justify"/>
    </xf>
    <xf numFmtId="0" fontId="13" fillId="0" borderId="0" xfId="0" applyFont="1" applyFill="1" applyAlignment="1">
      <alignment horizontal="left" vertical="justify"/>
    </xf>
    <xf numFmtId="0" fontId="1" fillId="0" borderId="0" xfId="0" applyFont="1" applyFill="1" applyAlignment="1">
      <alignment horizontal="justify" vertical="justify" wrapText="1"/>
    </xf>
    <xf numFmtId="0" fontId="1" fillId="0" borderId="0" xfId="0" applyFont="1" applyFill="1" applyAlignment="1">
      <alignment horizontal="justify" vertical="justify" wrapText="1"/>
    </xf>
    <xf numFmtId="0" fontId="30" fillId="0" borderId="0" xfId="0" applyFont="1" applyFill="1" applyAlignment="1">
      <alignment wrapText="1"/>
    </xf>
    <xf numFmtId="0" fontId="30" fillId="0" borderId="0" xfId="0" applyFont="1" applyFill="1" applyBorder="1" applyAlignment="1">
      <alignment horizontal="left" vertical="top" wrapText="1"/>
    </xf>
    <xf numFmtId="164" fontId="14" fillId="0" borderId="0" xfId="2" applyFont="1" applyFill="1" applyBorder="1" applyAlignment="1">
      <alignment horizontal="right"/>
    </xf>
    <xf numFmtId="49" fontId="14" fillId="6" borderId="0" xfId="0" applyNumberFormat="1" applyFont="1" applyFill="1" applyBorder="1" applyAlignment="1">
      <alignment horizontal="right"/>
    </xf>
    <xf numFmtId="0" fontId="32" fillId="0" borderId="0" xfId="0" applyFont="1" applyFill="1" applyBorder="1" applyAlignment="1">
      <alignment horizontal="left"/>
    </xf>
    <xf numFmtId="3" fontId="2" fillId="0" borderId="0" xfId="0" applyNumberFormat="1" applyFont="1" applyFill="1" applyBorder="1" applyAlignment="1">
      <alignment horizontal="center"/>
    </xf>
    <xf numFmtId="4" fontId="2" fillId="0" borderId="0" xfId="0" applyNumberFormat="1" applyFont="1" applyFill="1" applyBorder="1"/>
    <xf numFmtId="164" fontId="5" fillId="0" borderId="0" xfId="2" applyFont="1" applyFill="1" applyBorder="1" applyAlignment="1">
      <alignment wrapText="1"/>
    </xf>
    <xf numFmtId="164" fontId="0" fillId="0" borderId="0" xfId="2" applyFont="1" applyFill="1" applyBorder="1" applyAlignment="1">
      <alignment horizontal="left" vertical="top" wrapText="1"/>
    </xf>
    <xf numFmtId="0" fontId="1" fillId="0" borderId="0" xfId="0" applyFont="1" applyFill="1" applyAlignment="1">
      <alignment horizontal="justify" vertical="center" wrapText="1"/>
    </xf>
    <xf numFmtId="164" fontId="7" fillId="0" borderId="1" xfId="2" applyFont="1" applyFill="1" applyBorder="1" applyAlignment="1">
      <alignment wrapText="1"/>
    </xf>
    <xf numFmtId="164" fontId="38" fillId="0" borderId="1" xfId="2" applyFont="1" applyFill="1" applyBorder="1" applyAlignment="1">
      <alignment wrapText="1"/>
    </xf>
    <xf numFmtId="0" fontId="5" fillId="0" borderId="0" xfId="0" applyFont="1" applyFill="1" applyAlignment="1">
      <alignment wrapText="1"/>
    </xf>
    <xf numFmtId="0" fontId="0" fillId="0" borderId="0" xfId="0" applyFill="1" applyBorder="1" applyAlignment="1">
      <alignment wrapText="1"/>
    </xf>
    <xf numFmtId="0" fontId="1" fillId="0" borderId="0" xfId="0" applyFont="1" applyFill="1" applyAlignment="1">
      <alignment horizontal="justify" vertical="justify" wrapText="1"/>
    </xf>
    <xf numFmtId="0" fontId="13" fillId="0" borderId="1" xfId="0" applyNumberFormat="1" applyFont="1" applyFill="1" applyBorder="1" applyAlignment="1"/>
    <xf numFmtId="164" fontId="13" fillId="0" borderId="2" xfId="2" applyFont="1" applyFill="1" applyBorder="1" applyAlignment="1"/>
    <xf numFmtId="164" fontId="13" fillId="0" borderId="4" xfId="2" applyFont="1" applyFill="1" applyBorder="1" applyAlignment="1"/>
    <xf numFmtId="164" fontId="13" fillId="0" borderId="3" xfId="2" applyFont="1" applyFill="1" applyBorder="1" applyAlignment="1"/>
    <xf numFmtId="164" fontId="13" fillId="0" borderId="1" xfId="2" applyFont="1" applyFill="1" applyBorder="1" applyAlignment="1"/>
    <xf numFmtId="49" fontId="14" fillId="0" borderId="2" xfId="0" applyNumberFormat="1" applyFont="1" applyFill="1" applyBorder="1" applyAlignment="1">
      <alignment horizontal="right"/>
    </xf>
    <xf numFmtId="49" fontId="14" fillId="0" borderId="4" xfId="0" applyNumberFormat="1" applyFont="1" applyFill="1" applyBorder="1" applyAlignment="1">
      <alignment horizontal="right"/>
    </xf>
    <xf numFmtId="49" fontId="14" fillId="0" borderId="3" xfId="0" applyNumberFormat="1" applyFont="1" applyFill="1" applyBorder="1" applyAlignment="1">
      <alignment horizontal="right"/>
    </xf>
    <xf numFmtId="164" fontId="14" fillId="0" borderId="1" xfId="2" applyFont="1" applyFill="1" applyBorder="1" applyAlignment="1"/>
    <xf numFmtId="0" fontId="36" fillId="0" borderId="52" xfId="0" applyFont="1" applyFill="1" applyBorder="1" applyAlignment="1"/>
    <xf numFmtId="0" fontId="0" fillId="0" borderId="53" xfId="0" applyFill="1" applyBorder="1" applyAlignment="1"/>
    <xf numFmtId="166" fontId="15" fillId="0" borderId="51" xfId="0" applyNumberFormat="1" applyFont="1" applyFill="1" applyBorder="1" applyAlignment="1"/>
    <xf numFmtId="166" fontId="36" fillId="0" borderId="45" xfId="0" applyNumberFormat="1" applyFont="1" applyFill="1" applyBorder="1" applyAlignment="1">
      <alignment horizontal="left" vertical="top"/>
    </xf>
    <xf numFmtId="0" fontId="44" fillId="0" borderId="34" xfId="0" applyFont="1" applyFill="1" applyBorder="1" applyAlignment="1">
      <alignment horizontal="center" vertical="center" wrapText="1"/>
    </xf>
    <xf numFmtId="0" fontId="44" fillId="0" borderId="47" xfId="0" applyFont="1" applyFill="1" applyBorder="1" applyAlignment="1">
      <alignment horizontal="center" vertical="center" wrapText="1"/>
    </xf>
    <xf numFmtId="0" fontId="44" fillId="0" borderId="35" xfId="0" applyFont="1" applyFill="1" applyBorder="1" applyAlignment="1">
      <alignment horizontal="center" vertical="center" wrapText="1"/>
    </xf>
    <xf numFmtId="166" fontId="44" fillId="0" borderId="47" xfId="0" applyNumberFormat="1" applyFont="1" applyFill="1" applyBorder="1" applyAlignment="1"/>
    <xf numFmtId="166" fontId="45" fillId="0" borderId="35" xfId="0" applyNumberFormat="1" applyFont="1" applyFill="1" applyBorder="1" applyAlignment="1">
      <alignment horizontal="left" vertical="top"/>
    </xf>
    <xf numFmtId="0" fontId="13" fillId="0" borderId="0" xfId="0" applyFont="1" applyFill="1" applyAlignment="1">
      <alignment horizontal="left" vertical="justify"/>
    </xf>
    <xf numFmtId="0" fontId="13" fillId="0" borderId="0" xfId="0" applyFont="1" applyFill="1" applyAlignment="1">
      <alignment horizontal="justify" vertical="top" wrapText="1"/>
    </xf>
    <xf numFmtId="0" fontId="30" fillId="0" borderId="0" xfId="0" applyFont="1" applyFill="1" applyAlignment="1"/>
    <xf numFmtId="0" fontId="30" fillId="0" borderId="0" xfId="0" applyFont="1" applyFill="1" applyBorder="1" applyAlignment="1">
      <alignment horizontal="left" vertical="top"/>
    </xf>
    <xf numFmtId="0" fontId="13" fillId="0" borderId="0" xfId="0" applyFont="1" applyFill="1" applyAlignment="1">
      <alignment horizontal="left" vertical="center" wrapText="1"/>
    </xf>
    <xf numFmtId="49" fontId="3" fillId="0" borderId="0" xfId="0" applyNumberFormat="1" applyFont="1" applyFill="1" applyBorder="1" applyAlignment="1">
      <alignment horizontal="justify" vertical="center"/>
    </xf>
    <xf numFmtId="0" fontId="1" fillId="0" borderId="0" xfId="0" applyFont="1" applyFill="1" applyAlignment="1">
      <alignment horizontal="justify" vertical="center" wrapText="1"/>
    </xf>
    <xf numFmtId="0" fontId="30" fillId="0" borderId="0" xfId="0" applyFont="1" applyFill="1" applyAlignment="1">
      <alignment vertical="center" wrapText="1"/>
    </xf>
    <xf numFmtId="0" fontId="0" fillId="0" borderId="0" xfId="0" applyFill="1" applyBorder="1" applyAlignment="1">
      <alignment horizontal="left" vertical="center" wrapText="1"/>
    </xf>
    <xf numFmtId="0" fontId="14" fillId="0" borderId="2" xfId="0" applyFont="1" applyFill="1" applyBorder="1" applyAlignment="1">
      <alignment horizontal="center"/>
    </xf>
    <xf numFmtId="0" fontId="14" fillId="0" borderId="4" xfId="0" applyFont="1" applyFill="1" applyBorder="1" applyAlignment="1">
      <alignment horizontal="center"/>
    </xf>
    <xf numFmtId="0" fontId="14" fillId="0" borderId="3" xfId="0" applyFont="1" applyFill="1" applyBorder="1" applyAlignment="1">
      <alignment horizontal="center"/>
    </xf>
    <xf numFmtId="164" fontId="5" fillId="0" borderId="1" xfId="2" applyFont="1" applyFill="1" applyBorder="1" applyAlignment="1">
      <alignment horizontal="right" wrapText="1"/>
    </xf>
    <xf numFmtId="164" fontId="0" fillId="0" borderId="1" xfId="2" applyFont="1" applyFill="1" applyBorder="1" applyAlignment="1">
      <alignment horizontal="right" wrapText="1"/>
    </xf>
    <xf numFmtId="0" fontId="5" fillId="0" borderId="1" xfId="0" applyFont="1" applyFill="1" applyBorder="1" applyAlignment="1">
      <alignment horizontal="center" wrapText="1"/>
    </xf>
    <xf numFmtId="0" fontId="0" fillId="0" borderId="1" xfId="0" applyFill="1" applyBorder="1" applyAlignment="1">
      <alignment horizontal="center" wrapText="1"/>
    </xf>
    <xf numFmtId="0" fontId="15" fillId="0" borderId="46" xfId="0" applyFont="1" applyFill="1" applyBorder="1" applyAlignment="1"/>
    <xf numFmtId="0" fontId="29" fillId="0" borderId="4" xfId="0" applyFont="1" applyFill="1" applyBorder="1" applyAlignment="1"/>
    <xf numFmtId="0" fontId="29" fillId="0" borderId="3" xfId="0" applyFont="1" applyFill="1" applyBorder="1" applyAlignment="1"/>
    <xf numFmtId="166" fontId="15" fillId="0" borderId="2" xfId="0" applyNumberFormat="1" applyFont="1" applyFill="1" applyBorder="1" applyAlignment="1"/>
    <xf numFmtId="166" fontId="36" fillId="0" borderId="55" xfId="0" applyNumberFormat="1" applyFont="1" applyFill="1" applyBorder="1" applyAlignment="1">
      <alignment horizontal="left" vertical="top"/>
    </xf>
    <xf numFmtId="0" fontId="15" fillId="0" borderId="40" xfId="0" applyFont="1" applyFill="1" applyBorder="1" applyAlignment="1"/>
    <xf numFmtId="0" fontId="29" fillId="0" borderId="9" xfId="0" applyFont="1" applyFill="1" applyBorder="1" applyAlignment="1"/>
    <xf numFmtId="0" fontId="29" fillId="0" borderId="10" xfId="0" applyFont="1" applyFill="1" applyBorder="1" applyAlignment="1"/>
    <xf numFmtId="166" fontId="15" fillId="0" borderId="8" xfId="0" applyNumberFormat="1" applyFont="1" applyFill="1" applyBorder="1" applyAlignment="1"/>
    <xf numFmtId="166" fontId="36" fillId="0" borderId="49" xfId="0" applyNumberFormat="1" applyFont="1" applyFill="1" applyBorder="1" applyAlignment="1">
      <alignment horizontal="left" vertical="top"/>
    </xf>
    <xf numFmtId="166" fontId="15" fillId="0" borderId="5" xfId="0" applyNumberFormat="1" applyFont="1" applyFill="1" applyBorder="1" applyAlignment="1"/>
    <xf numFmtId="166" fontId="36" fillId="0" borderId="50" xfId="0" applyNumberFormat="1" applyFont="1" applyFill="1" applyBorder="1" applyAlignment="1">
      <alignment horizontal="left" vertical="top"/>
    </xf>
    <xf numFmtId="166" fontId="15" fillId="0" borderId="46" xfId="0" applyNumberFormat="1" applyFont="1" applyFill="1" applyBorder="1" applyAlignment="1">
      <alignment horizontal="center"/>
    </xf>
    <xf numFmtId="166" fontId="15" fillId="0" borderId="55" xfId="0" applyNumberFormat="1" applyFont="1" applyFill="1" applyBorder="1" applyAlignment="1">
      <alignment horizontal="center"/>
    </xf>
    <xf numFmtId="0" fontId="32" fillId="0" borderId="34" xfId="0" applyFont="1" applyFill="1" applyBorder="1" applyAlignment="1">
      <alignment horizontal="center"/>
    </xf>
    <xf numFmtId="0" fontId="32" fillId="0" borderId="47" xfId="0" applyFont="1" applyFill="1" applyBorder="1" applyAlignment="1">
      <alignment horizontal="center"/>
    </xf>
    <xf numFmtId="0" fontId="32" fillId="0" borderId="35" xfId="0" applyFont="1" applyFill="1" applyBorder="1" applyAlignment="1">
      <alignment horizontal="center"/>
    </xf>
    <xf numFmtId="166" fontId="1" fillId="0" borderId="34" xfId="0" applyNumberFormat="1" applyFont="1" applyFill="1" applyBorder="1" applyAlignment="1">
      <alignment horizontal="right"/>
    </xf>
    <xf numFmtId="166" fontId="1" fillId="0" borderId="35" xfId="0" applyNumberFormat="1" applyFont="1" applyFill="1" applyBorder="1" applyAlignment="1">
      <alignment horizontal="right"/>
    </xf>
    <xf numFmtId="0" fontId="15" fillId="0" borderId="46" xfId="0" applyFont="1" applyFill="1" applyBorder="1" applyAlignment="1">
      <alignment horizontal="center"/>
    </xf>
    <xf numFmtId="0" fontId="15" fillId="0" borderId="4" xfId="0" applyFont="1" applyFill="1" applyBorder="1" applyAlignment="1">
      <alignment horizontal="center"/>
    </xf>
    <xf numFmtId="0" fontId="15" fillId="0" borderId="3" xfId="0" applyFont="1" applyFill="1" applyBorder="1" applyAlignment="1">
      <alignment horizontal="center"/>
    </xf>
    <xf numFmtId="0" fontId="0" fillId="0" borderId="1" xfId="0" applyFill="1" applyBorder="1" applyAlignment="1">
      <alignment horizontal="left" wrapText="1"/>
    </xf>
    <xf numFmtId="0" fontId="5" fillId="0" borderId="2" xfId="0" applyFont="1" applyFill="1" applyBorder="1" applyAlignment="1">
      <alignment horizontal="center" wrapText="1"/>
    </xf>
    <xf numFmtId="0" fontId="5" fillId="0" borderId="3" xfId="0" applyFont="1" applyFill="1" applyBorder="1" applyAlignment="1">
      <alignment horizontal="center" wrapText="1"/>
    </xf>
    <xf numFmtId="49" fontId="14" fillId="0" borderId="2" xfId="0" applyNumberFormat="1" applyFont="1" applyFill="1" applyBorder="1" applyAlignment="1">
      <alignment horizontal="right" wrapText="1"/>
    </xf>
    <xf numFmtId="49" fontId="14" fillId="0" borderId="4" xfId="0" applyNumberFormat="1" applyFont="1" applyFill="1" applyBorder="1" applyAlignment="1">
      <alignment horizontal="right" wrapText="1"/>
    </xf>
    <xf numFmtId="0" fontId="0" fillId="0" borderId="4" xfId="0" applyFill="1" applyBorder="1" applyAlignment="1">
      <alignment horizontal="left" vertical="top" wrapText="1"/>
    </xf>
    <xf numFmtId="0" fontId="0" fillId="0" borderId="3" xfId="0" applyFill="1" applyBorder="1" applyAlignment="1">
      <alignment horizontal="left" vertical="top" wrapText="1"/>
    </xf>
    <xf numFmtId="49" fontId="14" fillId="6" borderId="2" xfId="0" applyNumberFormat="1" applyFont="1" applyFill="1" applyBorder="1" applyAlignment="1">
      <alignment horizontal="right"/>
    </xf>
    <xf numFmtId="49" fontId="14" fillId="6" borderId="4" xfId="0" applyNumberFormat="1" applyFont="1" applyFill="1" applyBorder="1" applyAlignment="1">
      <alignment horizontal="right"/>
    </xf>
    <xf numFmtId="0" fontId="35" fillId="0" borderId="34" xfId="0" applyFont="1" applyFill="1" applyBorder="1" applyAlignment="1">
      <alignment horizontal="center" vertical="center" wrapText="1"/>
    </xf>
    <xf numFmtId="0" fontId="36" fillId="0" borderId="47" xfId="0" applyFont="1" applyFill="1" applyBorder="1" applyAlignment="1">
      <alignment horizontal="center" vertical="center" wrapText="1"/>
    </xf>
    <xf numFmtId="0" fontId="36" fillId="0" borderId="35" xfId="0" applyFont="1" applyFill="1" applyBorder="1" applyAlignment="1">
      <alignment horizontal="center" vertical="center" wrapText="1"/>
    </xf>
    <xf numFmtId="0" fontId="36" fillId="0" borderId="35" xfId="0" applyFont="1" applyFill="1" applyBorder="1" applyAlignment="1">
      <alignment horizontal="left" vertical="top"/>
    </xf>
    <xf numFmtId="0" fontId="15" fillId="0" borderId="39" xfId="0" applyFont="1" applyFill="1" applyBorder="1" applyAlignment="1"/>
    <xf numFmtId="0" fontId="29" fillId="0" borderId="6" xfId="0" applyFont="1" applyFill="1" applyBorder="1" applyAlignment="1">
      <alignment horizontal="left"/>
    </xf>
    <xf numFmtId="0" fontId="29" fillId="0" borderId="7" xfId="0" applyFont="1" applyFill="1" applyBorder="1" applyAlignment="1">
      <alignment horizontal="left"/>
    </xf>
    <xf numFmtId="166" fontId="15" fillId="0" borderId="48" xfId="0" applyNumberFormat="1" applyFont="1" applyFill="1" applyBorder="1" applyAlignment="1"/>
    <xf numFmtId="166" fontId="36" fillId="0" borderId="43" xfId="0" applyNumberFormat="1" applyFont="1" applyFill="1" applyBorder="1" applyAlignment="1">
      <alignment horizontal="left" vertical="top"/>
    </xf>
    <xf numFmtId="166" fontId="15" fillId="0" borderId="29" xfId="0" applyNumberFormat="1" applyFont="1" applyFill="1" applyBorder="1" applyAlignment="1"/>
    <xf numFmtId="166" fontId="36" fillId="0" borderId="44" xfId="0" applyNumberFormat="1" applyFont="1" applyFill="1" applyBorder="1" applyAlignment="1">
      <alignment horizontal="left" vertical="top"/>
    </xf>
    <xf numFmtId="166" fontId="15" fillId="0" borderId="40" xfId="0" applyNumberFormat="1" applyFont="1" applyFill="1" applyBorder="1" applyAlignment="1"/>
    <xf numFmtId="166" fontId="15" fillId="0" borderId="44" xfId="0" applyNumberFormat="1" applyFont="1" applyFill="1" applyBorder="1" applyAlignment="1"/>
    <xf numFmtId="166" fontId="15" fillId="0" borderId="38" xfId="0" applyNumberFormat="1" applyFont="1" applyFill="1" applyBorder="1" applyAlignment="1"/>
    <xf numFmtId="0" fontId="42" fillId="0" borderId="34" xfId="0" applyFont="1" applyFill="1" applyBorder="1" applyAlignment="1">
      <alignment horizontal="center"/>
    </xf>
    <xf numFmtId="0" fontId="42" fillId="0" borderId="47" xfId="0" applyFont="1" applyFill="1" applyBorder="1" applyAlignment="1">
      <alignment horizontal="center"/>
    </xf>
    <xf numFmtId="166" fontId="42" fillId="0" borderId="34" xfId="0" applyNumberFormat="1" applyFont="1" applyFill="1" applyBorder="1" applyAlignment="1">
      <alignment horizontal="right"/>
    </xf>
    <xf numFmtId="0" fontId="42" fillId="0" borderId="35" xfId="0" applyFont="1" applyFill="1" applyBorder="1" applyAlignment="1">
      <alignment horizontal="right"/>
    </xf>
    <xf numFmtId="166" fontId="2" fillId="0" borderId="34" xfId="0" applyNumberFormat="1" applyFont="1" applyFill="1" applyBorder="1" applyAlignment="1"/>
    <xf numFmtId="166" fontId="33" fillId="0" borderId="35" xfId="0" applyNumberFormat="1" applyFont="1" applyFill="1" applyBorder="1" applyAlignment="1">
      <alignment horizontal="left" vertical="top"/>
    </xf>
    <xf numFmtId="0" fontId="42" fillId="0" borderId="35" xfId="0" applyFont="1" applyFill="1" applyBorder="1" applyAlignment="1">
      <alignment horizontal="center"/>
    </xf>
    <xf numFmtId="166" fontId="32" fillId="0" borderId="34" xfId="0" applyNumberFormat="1" applyFont="1" applyFill="1" applyBorder="1" applyAlignment="1"/>
    <xf numFmtId="166" fontId="38" fillId="0" borderId="35" xfId="0" applyNumberFormat="1" applyFont="1" applyFill="1" applyBorder="1" applyAlignment="1">
      <alignment horizontal="left" vertical="top"/>
    </xf>
    <xf numFmtId="0" fontId="43" fillId="0" borderId="34" xfId="0" applyFont="1" applyFill="1" applyBorder="1" applyAlignment="1">
      <alignment horizontal="center"/>
    </xf>
    <xf numFmtId="0" fontId="43" fillId="0" borderId="47" xfId="0" applyFont="1" applyFill="1" applyBorder="1" applyAlignment="1">
      <alignment horizontal="center"/>
    </xf>
    <xf numFmtId="0" fontId="43" fillId="0" borderId="35" xfId="0" applyFont="1" applyFill="1" applyBorder="1" applyAlignment="1">
      <alignment horizontal="center"/>
    </xf>
    <xf numFmtId="166" fontId="44" fillId="0" borderId="34" xfId="0" applyNumberFormat="1" applyFont="1" applyFill="1" applyBorder="1" applyAlignment="1"/>
    <xf numFmtId="0" fontId="14" fillId="0" borderId="2" xfId="0" applyFont="1" applyFill="1" applyBorder="1" applyAlignment="1"/>
    <xf numFmtId="0" fontId="14" fillId="0" borderId="4" xfId="0" applyFont="1" applyFill="1" applyBorder="1" applyAlignment="1"/>
    <xf numFmtId="0" fontId="14" fillId="0" borderId="3" xfId="0" applyFont="1" applyFill="1" applyBorder="1" applyAlignment="1"/>
    <xf numFmtId="164" fontId="7" fillId="0" borderId="1" xfId="2" applyFont="1" applyFill="1" applyBorder="1" applyAlignment="1">
      <alignment horizontal="center" wrapText="1"/>
    </xf>
    <xf numFmtId="164" fontId="5" fillId="0" borderId="1" xfId="2" applyFont="1" applyFill="1" applyBorder="1" applyAlignment="1">
      <alignment horizontal="center" wrapText="1"/>
    </xf>
    <xf numFmtId="44" fontId="13" fillId="0" borderId="1" xfId="0" applyNumberFormat="1" applyFont="1" applyFill="1" applyBorder="1" applyAlignment="1">
      <alignment horizontal="center"/>
    </xf>
    <xf numFmtId="164" fontId="5" fillId="0" borderId="2" xfId="2" applyFont="1" applyFill="1" applyBorder="1" applyAlignment="1">
      <alignment horizontal="center" wrapText="1"/>
    </xf>
    <xf numFmtId="164" fontId="5" fillId="0" borderId="3" xfId="2" applyFont="1" applyFill="1" applyBorder="1" applyAlignment="1">
      <alignment horizontal="center" wrapText="1"/>
    </xf>
    <xf numFmtId="0" fontId="1" fillId="0" borderId="0" xfId="0" applyFont="1" applyFill="1" applyAlignment="1">
      <alignment horizontal="left" vertical="center" wrapText="1"/>
    </xf>
    <xf numFmtId="0" fontId="1" fillId="0" borderId="0" xfId="0" applyFont="1" applyFill="1" applyAlignment="1">
      <alignment wrapText="1"/>
    </xf>
    <xf numFmtId="0" fontId="30" fillId="0" borderId="0" xfId="0" applyFont="1" applyFill="1" applyAlignment="1">
      <alignment wrapText="1"/>
    </xf>
    <xf numFmtId="165" fontId="13" fillId="0" borderId="1" xfId="0" applyNumberFormat="1" applyFont="1" applyFill="1" applyBorder="1" applyAlignment="1"/>
    <xf numFmtId="4" fontId="13" fillId="0" borderId="1" xfId="0" applyNumberFormat="1" applyFont="1" applyFill="1" applyBorder="1" applyAlignment="1"/>
    <xf numFmtId="49" fontId="13" fillId="0" borderId="2" xfId="0" applyNumberFormat="1" applyFont="1" applyFill="1" applyBorder="1" applyAlignment="1"/>
    <xf numFmtId="49" fontId="13" fillId="0" borderId="4" xfId="0" applyNumberFormat="1" applyFont="1" applyFill="1" applyBorder="1" applyAlignment="1"/>
    <xf numFmtId="49" fontId="13" fillId="0" borderId="3" xfId="0" applyNumberFormat="1" applyFont="1" applyFill="1" applyBorder="1" applyAlignment="1"/>
    <xf numFmtId="0" fontId="14" fillId="0" borderId="1" xfId="0" applyNumberFormat="1" applyFont="1" applyFill="1" applyBorder="1" applyAlignment="1">
      <alignment horizontal="right" wrapText="1"/>
    </xf>
    <xf numFmtId="0" fontId="2" fillId="0" borderId="0" xfId="0" applyFont="1" applyFill="1" applyBorder="1" applyAlignment="1">
      <alignment horizontal="center" vertical="top"/>
    </xf>
    <xf numFmtId="0" fontId="10" fillId="0" borderId="0" xfId="0" applyFont="1" applyFill="1" applyBorder="1" applyAlignment="1">
      <alignment horizontal="justify" vertical="center" wrapText="1"/>
    </xf>
    <xf numFmtId="49" fontId="13" fillId="0" borderId="2" xfId="0" applyNumberFormat="1" applyFont="1" applyFill="1" applyBorder="1" applyAlignment="1">
      <alignment horizontal="center" wrapText="1"/>
    </xf>
    <xf numFmtId="0" fontId="29" fillId="0" borderId="4" xfId="0" applyFont="1" applyFill="1" applyBorder="1" applyAlignment="1">
      <alignment horizontal="center" wrapText="1"/>
    </xf>
    <xf numFmtId="0" fontId="29" fillId="0" borderId="3" xfId="0" applyFont="1" applyFill="1" applyBorder="1" applyAlignment="1">
      <alignment horizontal="center" wrapText="1"/>
    </xf>
    <xf numFmtId="0" fontId="7" fillId="0" borderId="2" xfId="0" applyFont="1" applyFill="1" applyBorder="1" applyAlignment="1">
      <alignment horizontal="center" vertical="center" wrapText="1"/>
    </xf>
    <xf numFmtId="0" fontId="7" fillId="0" borderId="3" xfId="0" applyFont="1" applyFill="1" applyBorder="1" applyAlignment="1">
      <alignment horizontal="center" vertical="center" wrapText="1"/>
    </xf>
    <xf numFmtId="165" fontId="13" fillId="0" borderId="2" xfId="0" applyNumberFormat="1" applyFont="1" applyFill="1" applyBorder="1" applyAlignment="1"/>
    <xf numFmtId="165" fontId="13" fillId="0" borderId="4" xfId="0" applyNumberFormat="1" applyFont="1" applyFill="1" applyBorder="1" applyAlignment="1"/>
    <xf numFmtId="165" fontId="13" fillId="0" borderId="3" xfId="0" applyNumberFormat="1" applyFont="1" applyFill="1" applyBorder="1" applyAlignment="1"/>
    <xf numFmtId="0" fontId="14" fillId="0" borderId="1" xfId="0" applyFont="1" applyFill="1" applyBorder="1" applyAlignment="1">
      <alignment horizontal="center"/>
    </xf>
    <xf numFmtId="0" fontId="14" fillId="0" borderId="2" xfId="0" applyNumberFormat="1" applyFont="1" applyFill="1" applyBorder="1" applyAlignment="1">
      <alignment horizontal="right"/>
    </xf>
    <xf numFmtId="0" fontId="14" fillId="0" borderId="4" xfId="0" applyNumberFormat="1" applyFont="1" applyFill="1" applyBorder="1" applyAlignment="1">
      <alignment horizontal="right"/>
    </xf>
    <xf numFmtId="0" fontId="14" fillId="0" borderId="3" xfId="0" applyNumberFormat="1" applyFont="1" applyFill="1" applyBorder="1" applyAlignment="1">
      <alignment horizontal="right"/>
    </xf>
    <xf numFmtId="0" fontId="1" fillId="6" borderId="0" xfId="0" applyFont="1" applyFill="1" applyAlignment="1">
      <alignment horizontal="justify" vertical="justify" wrapText="1"/>
    </xf>
    <xf numFmtId="164" fontId="14" fillId="6" borderId="2" xfId="2" applyFont="1" applyFill="1" applyBorder="1" applyAlignment="1"/>
    <xf numFmtId="164" fontId="14" fillId="6" borderId="4" xfId="2" applyFont="1" applyFill="1" applyBorder="1" applyAlignment="1"/>
    <xf numFmtId="164" fontId="14" fillId="6" borderId="3" xfId="2" applyFont="1" applyFill="1" applyBorder="1" applyAlignment="1"/>
    <xf numFmtId="0" fontId="5" fillId="0" borderId="0" xfId="0" applyFont="1" applyFill="1" applyBorder="1" applyAlignment="1">
      <alignment horizontal="center" vertical="center" wrapText="1"/>
    </xf>
    <xf numFmtId="0" fontId="0" fillId="0" borderId="0" xfId="0" applyFill="1" applyBorder="1" applyAlignment="1">
      <alignment horizontal="center" vertical="center" wrapText="1"/>
    </xf>
    <xf numFmtId="164" fontId="5" fillId="0" borderId="29" xfId="2" applyFont="1" applyFill="1" applyBorder="1" applyAlignment="1">
      <alignment wrapText="1"/>
    </xf>
    <xf numFmtId="164" fontId="0" fillId="0" borderId="31" xfId="2" applyFont="1" applyFill="1" applyBorder="1" applyAlignment="1">
      <alignment horizontal="left" vertical="top" wrapText="1"/>
    </xf>
    <xf numFmtId="164" fontId="49" fillId="0" borderId="2" xfId="2" applyFont="1" applyFill="1" applyBorder="1" applyAlignment="1"/>
    <xf numFmtId="164" fontId="49" fillId="0" borderId="4" xfId="2" applyFont="1" applyFill="1" applyBorder="1" applyAlignment="1"/>
    <xf numFmtId="49" fontId="15" fillId="0" borderId="59" xfId="0" applyNumberFormat="1" applyFont="1" applyFill="1" applyBorder="1" applyAlignment="1">
      <alignment horizontal="left"/>
    </xf>
    <xf numFmtId="49" fontId="15" fillId="0" borderId="1" xfId="0" applyNumberFormat="1" applyFont="1" applyFill="1" applyBorder="1" applyAlignment="1">
      <alignment horizontal="left"/>
    </xf>
    <xf numFmtId="164" fontId="7" fillId="0" borderId="34" xfId="2" applyFont="1" applyFill="1" applyBorder="1" applyAlignment="1">
      <alignment horizontal="left"/>
    </xf>
    <xf numFmtId="164" fontId="7" fillId="0" borderId="35" xfId="2" applyFont="1" applyFill="1" applyBorder="1" applyAlignment="1">
      <alignment horizontal="left"/>
    </xf>
    <xf numFmtId="0" fontId="35" fillId="0" borderId="47" xfId="0" applyFont="1" applyFill="1" applyBorder="1" applyAlignment="1">
      <alignment horizontal="center" vertical="center" wrapText="1"/>
    </xf>
    <xf numFmtId="0" fontId="35" fillId="0" borderId="35" xfId="0" applyFont="1" applyFill="1" applyBorder="1" applyAlignment="1">
      <alignment horizontal="center" vertical="center" wrapText="1"/>
    </xf>
    <xf numFmtId="0" fontId="15" fillId="0" borderId="59" xfId="0" applyFont="1" applyFill="1" applyBorder="1" applyAlignment="1">
      <alignment horizontal="left"/>
    </xf>
    <xf numFmtId="0" fontId="15" fillId="0" borderId="1" xfId="0" applyFont="1" applyFill="1" applyBorder="1" applyAlignment="1">
      <alignment horizontal="left"/>
    </xf>
    <xf numFmtId="49" fontId="15" fillId="0" borderId="58" xfId="0" applyNumberFormat="1" applyFont="1" applyFill="1" applyBorder="1" applyAlignment="1">
      <alignment horizontal="left"/>
    </xf>
    <xf numFmtId="49" fontId="15" fillId="0" borderId="33" xfId="0" applyNumberFormat="1" applyFont="1" applyFill="1" applyBorder="1" applyAlignment="1">
      <alignment horizontal="left"/>
    </xf>
    <xf numFmtId="166" fontId="5" fillId="0" borderId="5" xfId="0" applyNumberFormat="1" applyFont="1" applyFill="1" applyBorder="1" applyAlignment="1">
      <alignment horizontal="center" vertical="center" wrapText="1"/>
    </xf>
    <xf numFmtId="166" fontId="30" fillId="0" borderId="7" xfId="0" applyNumberFormat="1" applyFont="1" applyFill="1" applyBorder="1" applyAlignment="1">
      <alignment horizontal="center" vertical="center" wrapText="1"/>
    </xf>
    <xf numFmtId="164" fontId="1" fillId="0" borderId="29" xfId="2" applyFont="1" applyFill="1" applyBorder="1" applyAlignment="1">
      <alignment horizontal="right" wrapText="1"/>
    </xf>
    <xf numFmtId="164" fontId="5" fillId="0" borderId="31" xfId="2" applyFont="1" applyFill="1" applyBorder="1" applyAlignment="1">
      <alignment horizontal="left" vertical="top" wrapText="1"/>
    </xf>
    <xf numFmtId="164" fontId="1" fillId="0" borderId="0" xfId="2" applyFont="1" applyFill="1" applyBorder="1" applyAlignment="1">
      <alignment horizontal="right" wrapText="1"/>
    </xf>
    <xf numFmtId="164" fontId="5" fillId="0" borderId="0" xfId="2" applyFont="1" applyFill="1" applyBorder="1" applyAlignment="1">
      <alignment horizontal="left" vertical="top" wrapText="1"/>
    </xf>
    <xf numFmtId="0" fontId="48" fillId="0" borderId="57" xfId="0" applyFont="1" applyBorder="1" applyAlignment="1">
      <alignment horizontal="center" wrapText="1"/>
    </xf>
    <xf numFmtId="0" fontId="48" fillId="0" borderId="60" xfId="0" applyFont="1" applyBorder="1" applyAlignment="1">
      <alignment horizontal="center" wrapText="1"/>
    </xf>
    <xf numFmtId="164" fontId="49" fillId="0" borderId="46" xfId="2" applyFont="1" applyFill="1" applyBorder="1" applyAlignment="1"/>
    <xf numFmtId="164" fontId="49" fillId="0" borderId="55" xfId="2" applyFont="1" applyFill="1" applyBorder="1" applyAlignment="1"/>
    <xf numFmtId="9" fontId="13" fillId="0" borderId="1" xfId="0" applyNumberFormat="1" applyFont="1" applyFill="1" applyBorder="1" applyAlignment="1"/>
    <xf numFmtId="166" fontId="7" fillId="0" borderId="8" xfId="0" applyNumberFormat="1" applyFont="1" applyFill="1" applyBorder="1" applyAlignment="1">
      <alignment horizontal="center" vertical="center" wrapText="1"/>
    </xf>
    <xf numFmtId="166" fontId="33" fillId="0" borderId="10" xfId="0" applyNumberFormat="1" applyFont="1" applyFill="1" applyBorder="1" applyAlignment="1">
      <alignment horizontal="center" vertical="center" wrapText="1"/>
    </xf>
    <xf numFmtId="0" fontId="13" fillId="0" borderId="2" xfId="0" applyNumberFormat="1" applyFont="1" applyFill="1" applyBorder="1" applyAlignment="1"/>
    <xf numFmtId="0" fontId="13" fillId="0" borderId="4" xfId="0" applyNumberFormat="1" applyFont="1" applyFill="1" applyBorder="1" applyAlignment="1"/>
    <xf numFmtId="0" fontId="13" fillId="0" borderId="3" xfId="0" applyNumberFormat="1" applyFont="1" applyFill="1" applyBorder="1" applyAlignment="1"/>
    <xf numFmtId="0" fontId="13" fillId="6" borderId="1" xfId="0" applyNumberFormat="1" applyFont="1" applyFill="1" applyBorder="1" applyAlignment="1"/>
    <xf numFmtId="0" fontId="14" fillId="0" borderId="1" xfId="0" applyFont="1" applyFill="1" applyBorder="1" applyAlignment="1"/>
    <xf numFmtId="0" fontId="30" fillId="0" borderId="0" xfId="0" applyFont="1" applyFill="1" applyBorder="1" applyAlignment="1">
      <alignment horizontal="left" vertical="top" wrapText="1"/>
    </xf>
    <xf numFmtId="0" fontId="7" fillId="0" borderId="1" xfId="0" applyFont="1" applyFill="1" applyBorder="1" applyAlignment="1">
      <alignment horizontal="center" vertical="center" wrapText="1"/>
    </xf>
    <xf numFmtId="3" fontId="1" fillId="0" borderId="0" xfId="0" applyNumberFormat="1" applyFont="1" applyFill="1" applyBorder="1" applyAlignment="1">
      <alignment horizontal="right" wrapText="1"/>
    </xf>
    <xf numFmtId="3" fontId="5" fillId="0" borderId="0" xfId="0" applyNumberFormat="1" applyFont="1" applyFill="1" applyBorder="1" applyAlignment="1">
      <alignment horizontal="left" vertical="top" wrapText="1"/>
    </xf>
    <xf numFmtId="0" fontId="14" fillId="6" borderId="2" xfId="0" applyFont="1" applyFill="1" applyBorder="1" applyAlignment="1">
      <alignment horizontal="center"/>
    </xf>
    <xf numFmtId="0" fontId="14" fillId="6" borderId="4" xfId="0" applyFont="1" applyFill="1" applyBorder="1" applyAlignment="1">
      <alignment horizontal="center"/>
    </xf>
    <xf numFmtId="4" fontId="14" fillId="0" borderId="1" xfId="2" applyNumberFormat="1" applyFont="1" applyFill="1" applyBorder="1" applyAlignment="1"/>
    <xf numFmtId="0" fontId="2" fillId="0" borderId="1" xfId="0" applyFont="1" applyFill="1" applyBorder="1" applyAlignment="1">
      <alignment horizontal="center"/>
    </xf>
    <xf numFmtId="0" fontId="39" fillId="0" borderId="2" xfId="0" applyNumberFormat="1" applyFont="1" applyFill="1" applyBorder="1" applyAlignment="1">
      <alignment horizontal="left"/>
    </xf>
    <xf numFmtId="0" fontId="39" fillId="0" borderId="4" xfId="0" applyNumberFormat="1" applyFont="1" applyFill="1" applyBorder="1" applyAlignment="1">
      <alignment horizontal="left"/>
    </xf>
    <xf numFmtId="49" fontId="13" fillId="0" borderId="2" xfId="0" applyNumberFormat="1" applyFont="1" applyFill="1" applyBorder="1" applyAlignment="1">
      <alignment horizontal="left" wrapText="1"/>
    </xf>
    <xf numFmtId="49" fontId="13" fillId="0" borderId="4" xfId="0" applyNumberFormat="1" applyFont="1" applyFill="1" applyBorder="1" applyAlignment="1">
      <alignment horizontal="left" wrapText="1"/>
    </xf>
    <xf numFmtId="49" fontId="13" fillId="0" borderId="3" xfId="0" applyNumberFormat="1" applyFont="1" applyFill="1" applyBorder="1" applyAlignment="1">
      <alignment horizontal="left" wrapText="1"/>
    </xf>
    <xf numFmtId="0" fontId="19" fillId="0" borderId="0" xfId="0" applyFont="1" applyFill="1" applyBorder="1" applyAlignment="1">
      <alignment horizontal="center"/>
    </xf>
    <xf numFmtId="0" fontId="14" fillId="0" borderId="30" xfId="0" applyFont="1" applyFill="1" applyBorder="1" applyAlignment="1">
      <alignment horizontal="center"/>
    </xf>
    <xf numFmtId="0" fontId="2" fillId="0" borderId="34" xfId="0" applyFont="1" applyFill="1" applyBorder="1" applyAlignment="1">
      <alignment horizontal="center" vertical="center" wrapText="1"/>
    </xf>
    <xf numFmtId="0" fontId="2" fillId="0" borderId="47" xfId="0" applyFont="1" applyFill="1" applyBorder="1" applyAlignment="1">
      <alignment horizontal="center" vertical="center" wrapText="1"/>
    </xf>
    <xf numFmtId="0" fontId="2" fillId="0" borderId="35" xfId="0" applyFont="1" applyFill="1" applyBorder="1" applyAlignment="1">
      <alignment horizontal="center" vertical="center" wrapText="1"/>
    </xf>
    <xf numFmtId="0" fontId="30" fillId="0" borderId="35" xfId="0" applyFont="1" applyFill="1" applyBorder="1" applyAlignment="1">
      <alignment horizontal="left" vertical="top"/>
    </xf>
    <xf numFmtId="164" fontId="14" fillId="0" borderId="2" xfId="2" applyFont="1" applyFill="1" applyBorder="1" applyAlignment="1">
      <alignment horizontal="right"/>
    </xf>
    <xf numFmtId="164" fontId="14" fillId="0" borderId="4" xfId="2" applyFont="1" applyFill="1" applyBorder="1" applyAlignment="1">
      <alignment horizontal="right"/>
    </xf>
    <xf numFmtId="164" fontId="14" fillId="0" borderId="3" xfId="2" applyFont="1" applyFill="1" applyBorder="1" applyAlignment="1">
      <alignment horizontal="right"/>
    </xf>
    <xf numFmtId="44" fontId="5" fillId="0" borderId="0" xfId="0" applyNumberFormat="1" applyFont="1" applyFill="1" applyAlignment="1">
      <alignment wrapText="1"/>
    </xf>
    <xf numFmtId="0" fontId="14" fillId="6" borderId="1" xfId="0" applyNumberFormat="1" applyFont="1" applyFill="1" applyBorder="1" applyAlignment="1">
      <alignment horizontal="right" wrapText="1"/>
    </xf>
    <xf numFmtId="49" fontId="1" fillId="0" borderId="0" xfId="0" applyNumberFormat="1" applyFont="1" applyFill="1" applyAlignment="1">
      <alignment horizontal="justify" vertical="distributed" wrapText="1"/>
    </xf>
    <xf numFmtId="164" fontId="13" fillId="0" borderId="2" xfId="2" applyFont="1" applyFill="1" applyBorder="1" applyAlignment="1">
      <alignment horizontal="right"/>
    </xf>
    <xf numFmtId="164" fontId="13" fillId="0" borderId="4" xfId="2" applyFont="1" applyFill="1" applyBorder="1" applyAlignment="1">
      <alignment horizontal="right"/>
    </xf>
    <xf numFmtId="164" fontId="13" fillId="0" borderId="3" xfId="2" applyFont="1" applyFill="1" applyBorder="1" applyAlignment="1">
      <alignment horizontal="right"/>
    </xf>
    <xf numFmtId="49" fontId="13" fillId="0" borderId="8" xfId="0" applyNumberFormat="1" applyFont="1" applyFill="1" applyBorder="1" applyAlignment="1">
      <alignment wrapText="1"/>
    </xf>
    <xf numFmtId="49" fontId="13" fillId="0" borderId="9" xfId="0" applyNumberFormat="1" applyFont="1" applyFill="1" applyBorder="1" applyAlignment="1">
      <alignment wrapText="1"/>
    </xf>
    <xf numFmtId="0" fontId="0" fillId="0" borderId="9" xfId="0" applyFill="1" applyBorder="1" applyAlignment="1">
      <alignment horizontal="left" vertical="top" wrapText="1"/>
    </xf>
    <xf numFmtId="0" fontId="0" fillId="0" borderId="10" xfId="0" applyFill="1" applyBorder="1" applyAlignment="1">
      <alignment horizontal="left" vertical="top" wrapText="1"/>
    </xf>
    <xf numFmtId="0" fontId="39" fillId="0" borderId="3" xfId="0" applyNumberFormat="1" applyFont="1" applyFill="1" applyBorder="1" applyAlignment="1">
      <alignment horizontal="left"/>
    </xf>
    <xf numFmtId="4" fontId="5" fillId="0" borderId="0" xfId="0" applyNumberFormat="1" applyFont="1" applyFill="1" applyAlignment="1">
      <alignment wrapText="1"/>
    </xf>
    <xf numFmtId="4" fontId="0" fillId="0" borderId="0" xfId="0" applyNumberFormat="1" applyFill="1" applyBorder="1" applyAlignment="1">
      <alignment wrapText="1"/>
    </xf>
    <xf numFmtId="0" fontId="13" fillId="0" borderId="0" xfId="0" applyFont="1" applyFill="1" applyAlignment="1">
      <alignment horizontal="justify" vertical="justify" wrapText="1"/>
    </xf>
    <xf numFmtId="0" fontId="38" fillId="0" borderId="1" xfId="0" applyFont="1" applyFill="1" applyBorder="1" applyAlignment="1">
      <alignment horizontal="center" vertical="center" wrapText="1"/>
    </xf>
    <xf numFmtId="0" fontId="0" fillId="0" borderId="1" xfId="0" applyFill="1" applyBorder="1" applyAlignment="1">
      <alignment horizontal="center" vertical="center" wrapText="1"/>
    </xf>
    <xf numFmtId="0" fontId="1" fillId="0" borderId="0" xfId="0" applyFont="1" applyFill="1" applyAlignment="1">
      <alignment horizontal="justify" vertical="distributed" wrapText="1"/>
    </xf>
    <xf numFmtId="0" fontId="14" fillId="0" borderId="1" xfId="0" applyNumberFormat="1" applyFont="1" applyFill="1" applyBorder="1" applyAlignment="1">
      <alignment horizontal="right"/>
    </xf>
    <xf numFmtId="164" fontId="14" fillId="0" borderId="2" xfId="2" applyFont="1" applyFill="1" applyBorder="1" applyAlignment="1">
      <alignment horizontal="center"/>
    </xf>
    <xf numFmtId="164" fontId="14" fillId="0" borderId="4" xfId="2" applyFont="1" applyFill="1" applyBorder="1" applyAlignment="1">
      <alignment horizontal="center"/>
    </xf>
    <xf numFmtId="164" fontId="14" fillId="0" borderId="3" xfId="2" applyFont="1" applyFill="1" applyBorder="1" applyAlignment="1">
      <alignment horizontal="center"/>
    </xf>
    <xf numFmtId="0" fontId="14" fillId="0" borderId="0" xfId="0" applyFont="1" applyFill="1" applyAlignment="1">
      <alignment horizontal="left"/>
    </xf>
    <xf numFmtId="0" fontId="14" fillId="0" borderId="2" xfId="0" applyFont="1" applyFill="1" applyBorder="1" applyAlignment="1">
      <alignment horizontal="center" wrapText="1"/>
    </xf>
    <xf numFmtId="0" fontId="14" fillId="0" borderId="4" xfId="0" applyFont="1" applyFill="1" applyBorder="1" applyAlignment="1">
      <alignment horizontal="center" wrapText="1"/>
    </xf>
    <xf numFmtId="0" fontId="14" fillId="0" borderId="3" xfId="0" applyFont="1" applyFill="1" applyBorder="1" applyAlignment="1">
      <alignment horizontal="center" wrapText="1"/>
    </xf>
    <xf numFmtId="9" fontId="14" fillId="0" borderId="1" xfId="0" applyNumberFormat="1" applyFont="1" applyFill="1" applyBorder="1" applyAlignment="1">
      <alignment horizontal="center"/>
    </xf>
    <xf numFmtId="164" fontId="49" fillId="0" borderId="56" xfId="2" applyFont="1" applyFill="1" applyBorder="1" applyAlignment="1"/>
    <xf numFmtId="164" fontId="49" fillId="0" borderId="54" xfId="2" applyFont="1" applyFill="1" applyBorder="1" applyAlignment="1"/>
    <xf numFmtId="164" fontId="9" fillId="0" borderId="1" xfId="2" applyFont="1" applyFill="1" applyBorder="1" applyAlignment="1">
      <alignment horizontal="center"/>
    </xf>
    <xf numFmtId="164" fontId="9" fillId="0" borderId="62" xfId="2" applyFont="1" applyFill="1" applyBorder="1" applyAlignment="1">
      <alignment horizontal="center"/>
    </xf>
    <xf numFmtId="0" fontId="7" fillId="0" borderId="34" xfId="0" applyFont="1" applyFill="1" applyBorder="1" applyAlignment="1">
      <alignment horizontal="center" vertical="top"/>
    </xf>
    <xf numFmtId="0" fontId="7" fillId="0" borderId="35" xfId="0" applyFont="1" applyFill="1" applyBorder="1" applyAlignment="1">
      <alignment horizontal="center" vertical="top"/>
    </xf>
    <xf numFmtId="164" fontId="49" fillId="0" borderId="52" xfId="2" applyFont="1" applyFill="1" applyBorder="1" applyAlignment="1"/>
    <xf numFmtId="164" fontId="49" fillId="0" borderId="63" xfId="2" applyFont="1" applyFill="1" applyBorder="1" applyAlignment="1"/>
    <xf numFmtId="164" fontId="49" fillId="0" borderId="2" xfId="2" applyFont="1" applyFill="1" applyBorder="1" applyAlignment="1">
      <alignment horizontal="center"/>
    </xf>
    <xf numFmtId="164" fontId="49" fillId="0" borderId="3" xfId="2" applyFont="1" applyFill="1" applyBorder="1" applyAlignment="1">
      <alignment horizontal="center"/>
    </xf>
    <xf numFmtId="164" fontId="49" fillId="0" borderId="55" xfId="2" applyFont="1" applyFill="1" applyBorder="1" applyAlignment="1">
      <alignment horizontal="center"/>
    </xf>
    <xf numFmtId="0" fontId="15" fillId="0" borderId="59" xfId="0" quotePrefix="1" applyFont="1" applyFill="1" applyBorder="1" applyAlignment="1">
      <alignment horizontal="left"/>
    </xf>
    <xf numFmtId="0" fontId="15" fillId="0" borderId="1" xfId="0" quotePrefix="1" applyFont="1" applyFill="1" applyBorder="1" applyAlignment="1">
      <alignment horizontal="left"/>
    </xf>
    <xf numFmtId="0" fontId="48" fillId="0" borderId="37" xfId="0" applyFont="1" applyBorder="1" applyAlignment="1">
      <alignment horizontal="center" wrapText="1"/>
    </xf>
    <xf numFmtId="0" fontId="48" fillId="0" borderId="43" xfId="0" applyFont="1" applyBorder="1" applyAlignment="1">
      <alignment horizontal="center" wrapText="1"/>
    </xf>
    <xf numFmtId="0" fontId="35" fillId="0" borderId="34" xfId="0" applyFont="1" applyFill="1" applyBorder="1" applyAlignment="1">
      <alignment horizontal="left" wrapText="1"/>
    </xf>
    <xf numFmtId="0" fontId="35" fillId="0" borderId="47" xfId="0" applyFont="1" applyFill="1" applyBorder="1" applyAlignment="1">
      <alignment horizontal="left" wrapText="1"/>
    </xf>
    <xf numFmtId="0" fontId="35" fillId="0" borderId="35" xfId="0" applyFont="1" applyFill="1" applyBorder="1" applyAlignment="1">
      <alignment horizontal="left" wrapText="1"/>
    </xf>
    <xf numFmtId="0" fontId="35" fillId="0" borderId="34" xfId="0" applyFont="1" applyFill="1" applyBorder="1" applyAlignment="1">
      <alignment horizontal="left"/>
    </xf>
    <xf numFmtId="0" fontId="35" fillId="0" borderId="47" xfId="0" applyFont="1" applyFill="1" applyBorder="1" applyAlignment="1">
      <alignment horizontal="left"/>
    </xf>
    <xf numFmtId="0" fontId="35" fillId="0" borderId="35" xfId="0" applyFont="1" applyFill="1" applyBorder="1" applyAlignment="1">
      <alignment horizontal="left"/>
    </xf>
    <xf numFmtId="0" fontId="15" fillId="0" borderId="58" xfId="0" applyFont="1" applyFill="1" applyBorder="1" applyAlignment="1">
      <alignment horizontal="left"/>
    </xf>
    <xf numFmtId="0" fontId="15" fillId="0" borderId="33" xfId="0" applyFont="1" applyFill="1" applyBorder="1" applyAlignment="1">
      <alignment horizontal="left"/>
    </xf>
    <xf numFmtId="0" fontId="48" fillId="0" borderId="33" xfId="0" applyFont="1" applyBorder="1" applyAlignment="1">
      <alignment horizontal="center" wrapText="1"/>
    </xf>
    <xf numFmtId="0" fontId="48" fillId="0" borderId="61" xfId="0" applyFont="1" applyBorder="1" applyAlignment="1">
      <alignment horizontal="center" wrapText="1"/>
    </xf>
    <xf numFmtId="164" fontId="5" fillId="0" borderId="1" xfId="2" applyFont="1" applyFill="1" applyBorder="1" applyAlignment="1">
      <alignment horizontal="center"/>
    </xf>
    <xf numFmtId="164" fontId="5" fillId="0" borderId="62" xfId="2" applyFont="1" applyFill="1" applyBorder="1" applyAlignment="1">
      <alignment horizontal="center"/>
    </xf>
    <xf numFmtId="164" fontId="14" fillId="0" borderId="2" xfId="2" applyFont="1" applyFill="1" applyBorder="1" applyAlignment="1"/>
    <xf numFmtId="164" fontId="14" fillId="0" borderId="4" xfId="2" applyFont="1" applyFill="1" applyBorder="1" applyAlignment="1"/>
    <xf numFmtId="164" fontId="14" fillId="0" borderId="3" xfId="2" applyFont="1" applyFill="1" applyBorder="1" applyAlignment="1"/>
    <xf numFmtId="0" fontId="15" fillId="0" borderId="58" xfId="0" applyFont="1" applyFill="1" applyBorder="1" applyAlignment="1">
      <alignment horizontal="left" wrapText="1"/>
    </xf>
    <xf numFmtId="0" fontId="15" fillId="0" borderId="33" xfId="0" applyFont="1" applyFill="1" applyBorder="1" applyAlignment="1">
      <alignment horizontal="left" wrapText="1"/>
    </xf>
    <xf numFmtId="164" fontId="2" fillId="0" borderId="2" xfId="2" applyFont="1" applyFill="1" applyBorder="1" applyAlignment="1">
      <alignment horizontal="right" wrapText="1"/>
    </xf>
    <xf numFmtId="164" fontId="34" fillId="0" borderId="3" xfId="2" applyFont="1" applyFill="1" applyBorder="1" applyAlignment="1">
      <alignment horizontal="left" vertical="top" wrapText="1"/>
    </xf>
    <xf numFmtId="0" fontId="29" fillId="0" borderId="4" xfId="0" applyFont="1" applyFill="1" applyBorder="1" applyAlignment="1">
      <alignment horizontal="left" wrapText="1"/>
    </xf>
    <xf numFmtId="0" fontId="29" fillId="0" borderId="3" xfId="0" applyFont="1" applyFill="1" applyBorder="1" applyAlignment="1">
      <alignment horizontal="left" wrapText="1"/>
    </xf>
    <xf numFmtId="0" fontId="15" fillId="0" borderId="59" xfId="0" applyFont="1" applyFill="1" applyBorder="1" applyAlignment="1">
      <alignment horizontal="left" wrapText="1"/>
    </xf>
    <xf numFmtId="0" fontId="15" fillId="0" borderId="1" xfId="0" applyFont="1" applyFill="1" applyBorder="1" applyAlignment="1">
      <alignment horizontal="left" wrapText="1"/>
    </xf>
    <xf numFmtId="0" fontId="14" fillId="0" borderId="2" xfId="0" applyNumberFormat="1" applyFont="1" applyFill="1" applyBorder="1" applyAlignment="1"/>
    <xf numFmtId="0" fontId="14" fillId="0" borderId="4" xfId="0" applyNumberFormat="1" applyFont="1" applyFill="1" applyBorder="1" applyAlignment="1"/>
    <xf numFmtId="0" fontId="14" fillId="0" borderId="3" xfId="0" applyNumberFormat="1" applyFont="1" applyFill="1" applyBorder="1" applyAlignment="1"/>
    <xf numFmtId="4" fontId="5" fillId="0" borderId="6" xfId="0" applyNumberFormat="1" applyFont="1" applyFill="1" applyBorder="1" applyAlignment="1">
      <alignment wrapText="1"/>
    </xf>
    <xf numFmtId="0" fontId="5" fillId="0" borderId="4" xfId="0" applyFont="1" applyFill="1" applyBorder="1" applyAlignment="1">
      <alignment wrapText="1"/>
    </xf>
    <xf numFmtId="0" fontId="15" fillId="0" borderId="0" xfId="0" applyFont="1" applyFill="1" applyBorder="1" applyAlignment="1">
      <alignment horizontal="justify" vertical="justify"/>
    </xf>
    <xf numFmtId="0" fontId="0" fillId="0" borderId="0" xfId="0" applyFill="1" applyBorder="1" applyAlignment="1">
      <alignment horizontal="justify" vertical="justify"/>
    </xf>
    <xf numFmtId="0" fontId="2" fillId="0" borderId="2" xfId="0" applyFont="1" applyFill="1" applyBorder="1" applyAlignment="1">
      <alignment horizontal="center" wrapText="1"/>
    </xf>
    <xf numFmtId="0" fontId="2" fillId="0" borderId="4" xfId="0" applyFont="1" applyFill="1" applyBorder="1" applyAlignment="1">
      <alignment horizontal="center" wrapText="1"/>
    </xf>
    <xf numFmtId="0" fontId="2" fillId="0" borderId="3" xfId="0" applyFont="1" applyFill="1" applyBorder="1" applyAlignment="1">
      <alignment horizontal="center" wrapText="1"/>
    </xf>
    <xf numFmtId="0" fontId="13" fillId="0" borderId="2" xfId="0" applyFont="1" applyFill="1" applyBorder="1" applyAlignment="1"/>
    <xf numFmtId="0" fontId="13" fillId="0" borderId="4" xfId="0" applyFont="1" applyFill="1" applyBorder="1" applyAlignment="1"/>
    <xf numFmtId="0" fontId="13" fillId="0" borderId="3" xfId="0" applyFont="1" applyFill="1" applyBorder="1" applyAlignment="1"/>
    <xf numFmtId="164" fontId="5" fillId="0" borderId="2" xfId="2" applyFont="1" applyFill="1" applyBorder="1" applyAlignment="1">
      <alignment wrapText="1"/>
    </xf>
    <xf numFmtId="164" fontId="0" fillId="0" borderId="3" xfId="2" applyFont="1" applyFill="1" applyBorder="1" applyAlignment="1">
      <alignment horizontal="left" vertical="top" wrapText="1"/>
    </xf>
    <xf numFmtId="164" fontId="1" fillId="0" borderId="5" xfId="2" applyFont="1" applyFill="1" applyBorder="1" applyAlignment="1">
      <alignment horizontal="right" wrapText="1"/>
    </xf>
    <xf numFmtId="164" fontId="5" fillId="0" borderId="7" xfId="2" applyFont="1" applyFill="1" applyBorder="1" applyAlignment="1">
      <alignment horizontal="left" vertical="top" wrapText="1"/>
    </xf>
    <xf numFmtId="0" fontId="32" fillId="0" borderId="2" xfId="0" applyFont="1" applyFill="1" applyBorder="1" applyAlignment="1">
      <alignment horizontal="center" wrapText="1"/>
    </xf>
    <xf numFmtId="0" fontId="5" fillId="0" borderId="0" xfId="0" applyFont="1" applyFill="1" applyBorder="1" applyAlignment="1">
      <alignment horizontal="left" vertical="justify"/>
    </xf>
    <xf numFmtId="166" fontId="1" fillId="0" borderId="0" xfId="0" applyNumberFormat="1" applyFont="1" applyFill="1" applyBorder="1" applyAlignment="1">
      <alignment horizontal="right" wrapText="1"/>
    </xf>
    <xf numFmtId="166" fontId="5" fillId="0" borderId="0" xfId="0" applyNumberFormat="1" applyFont="1" applyFill="1" applyBorder="1" applyAlignment="1">
      <alignment horizontal="left" vertical="top" wrapText="1"/>
    </xf>
    <xf numFmtId="164" fontId="5" fillId="0" borderId="8" xfId="2" applyFont="1" applyFill="1" applyBorder="1" applyAlignment="1">
      <alignment wrapText="1"/>
    </xf>
    <xf numFmtId="164" fontId="0" fillId="0" borderId="10" xfId="2" applyFont="1" applyFill="1" applyBorder="1" applyAlignment="1">
      <alignment horizontal="left" vertical="top" wrapText="1"/>
    </xf>
    <xf numFmtId="49" fontId="15" fillId="0" borderId="59" xfId="0" applyNumberFormat="1" applyFont="1" applyFill="1" applyBorder="1" applyAlignment="1">
      <alignment horizontal="left" wrapText="1"/>
    </xf>
    <xf numFmtId="49" fontId="15" fillId="0" borderId="1" xfId="0" applyNumberFormat="1" applyFont="1" applyFill="1" applyBorder="1" applyAlignment="1">
      <alignment horizontal="left" wrapText="1"/>
    </xf>
    <xf numFmtId="164" fontId="13" fillId="0" borderId="2" xfId="2" applyFont="1" applyFill="1" applyBorder="1" applyAlignment="1">
      <alignment horizontal="center"/>
    </xf>
    <xf numFmtId="164" fontId="13" fillId="0" borderId="4" xfId="2" applyFont="1" applyFill="1" applyBorder="1" applyAlignment="1">
      <alignment horizontal="center"/>
    </xf>
    <xf numFmtId="164" fontId="13" fillId="0" borderId="3" xfId="2" applyFont="1" applyFill="1" applyBorder="1" applyAlignment="1">
      <alignment horizontal="center"/>
    </xf>
    <xf numFmtId="0" fontId="15" fillId="0" borderId="59" xfId="0" quotePrefix="1" applyFont="1" applyFill="1" applyBorder="1" applyAlignment="1">
      <alignment horizontal="left" wrapText="1"/>
    </xf>
    <xf numFmtId="0" fontId="15" fillId="0" borderId="1" xfId="0" quotePrefix="1" applyFont="1" applyFill="1" applyBorder="1" applyAlignment="1">
      <alignment horizontal="left" wrapText="1"/>
    </xf>
    <xf numFmtId="49" fontId="13" fillId="0" borderId="2" xfId="0" applyNumberFormat="1" applyFont="1" applyFill="1" applyBorder="1" applyAlignment="1">
      <alignment horizontal="left"/>
    </xf>
    <xf numFmtId="49" fontId="13" fillId="0" borderId="4" xfId="0" applyNumberFormat="1" applyFont="1" applyFill="1" applyBorder="1" applyAlignment="1">
      <alignment horizontal="left"/>
    </xf>
    <xf numFmtId="49" fontId="13" fillId="0" borderId="3" xfId="0" applyNumberFormat="1" applyFont="1" applyFill="1" applyBorder="1" applyAlignment="1">
      <alignment horizontal="left"/>
    </xf>
    <xf numFmtId="0" fontId="7" fillId="0" borderId="0" xfId="0" applyFont="1" applyFill="1" applyBorder="1" applyAlignment="1">
      <alignment horizontal="left" vertical="top" wrapText="1"/>
    </xf>
    <xf numFmtId="0" fontId="13" fillId="0" borderId="2" xfId="0" applyNumberFormat="1" applyFont="1" applyFill="1" applyBorder="1" applyAlignment="1">
      <alignment horizontal="left"/>
    </xf>
    <xf numFmtId="0" fontId="13" fillId="0" borderId="4" xfId="0" applyNumberFormat="1" applyFont="1" applyFill="1" applyBorder="1" applyAlignment="1">
      <alignment horizontal="left"/>
    </xf>
    <xf numFmtId="0" fontId="13" fillId="0" borderId="3" xfId="0" applyNumberFormat="1" applyFont="1" applyFill="1" applyBorder="1" applyAlignment="1">
      <alignment horizontal="left"/>
    </xf>
    <xf numFmtId="0" fontId="0" fillId="0" borderId="0" xfId="0" applyFill="1" applyBorder="1" applyAlignment="1">
      <alignment horizontal="left" vertical="top" wrapText="1"/>
    </xf>
    <xf numFmtId="0" fontId="2" fillId="0" borderId="2" xfId="0" applyFont="1" applyFill="1" applyBorder="1" applyAlignment="1">
      <alignment horizontal="center"/>
    </xf>
    <xf numFmtId="0" fontId="2" fillId="0" borderId="4" xfId="0" applyFont="1" applyFill="1" applyBorder="1" applyAlignment="1">
      <alignment horizontal="center"/>
    </xf>
    <xf numFmtId="0" fontId="2" fillId="0" borderId="3" xfId="0" applyFont="1" applyFill="1" applyBorder="1" applyAlignment="1">
      <alignment horizontal="center"/>
    </xf>
    <xf numFmtId="0" fontId="26" fillId="5" borderId="21" xfId="0" applyFont="1" applyFill="1" applyBorder="1" applyAlignment="1">
      <alignment horizontal="left" vertical="center"/>
    </xf>
    <xf numFmtId="0" fontId="26" fillId="5" borderId="26" xfId="0" applyFont="1" applyFill="1" applyBorder="1" applyAlignment="1">
      <alignment horizontal="left" vertical="center"/>
    </xf>
    <xf numFmtId="0" fontId="26" fillId="5" borderId="24" xfId="0" applyFont="1" applyFill="1" applyBorder="1" applyAlignment="1">
      <alignment horizontal="left" vertical="center"/>
    </xf>
    <xf numFmtId="0" fontId="26" fillId="5" borderId="21" xfId="0" applyFont="1" applyFill="1" applyBorder="1" applyAlignment="1">
      <alignment horizontal="left" vertical="center" wrapText="1"/>
    </xf>
    <xf numFmtId="0" fontId="26" fillId="5" borderId="26" xfId="0" applyFont="1" applyFill="1" applyBorder="1" applyAlignment="1">
      <alignment horizontal="left" vertical="center" wrapText="1"/>
    </xf>
    <xf numFmtId="0" fontId="26" fillId="5" borderId="24" xfId="0" applyFont="1" applyFill="1" applyBorder="1" applyAlignment="1">
      <alignment horizontal="left" vertical="center" wrapText="1"/>
    </xf>
    <xf numFmtId="0" fontId="26" fillId="0" borderId="21" xfId="0" applyFont="1" applyFill="1" applyBorder="1" applyAlignment="1">
      <alignment horizontal="left" vertical="center" wrapText="1"/>
    </xf>
    <xf numFmtId="0" fontId="26" fillId="0" borderId="26" xfId="0" applyFont="1" applyFill="1" applyBorder="1" applyAlignment="1">
      <alignment horizontal="left" vertical="center" wrapText="1"/>
    </xf>
    <xf numFmtId="0" fontId="26" fillId="0" borderId="24" xfId="0" applyFont="1" applyFill="1" applyBorder="1" applyAlignment="1">
      <alignment horizontal="left" vertical="center" wrapText="1"/>
    </xf>
    <xf numFmtId="0" fontId="26" fillId="5" borderId="28" xfId="0" applyFont="1" applyFill="1" applyBorder="1" applyAlignment="1">
      <alignment horizontal="left" vertical="center" wrapText="1"/>
    </xf>
    <xf numFmtId="0" fontId="22" fillId="4" borderId="0" xfId="0" applyFont="1" applyFill="1" applyBorder="1" applyAlignment="1">
      <alignment horizontal="center" vertical="center"/>
    </xf>
    <xf numFmtId="0" fontId="28" fillId="0" borderId="0" xfId="0" applyFont="1" applyFill="1" applyBorder="1" applyAlignment="1">
      <alignment horizontal="left" vertical="top" wrapText="1"/>
    </xf>
    <xf numFmtId="0" fontId="24" fillId="2" borderId="12" xfId="0" applyFont="1" applyFill="1" applyBorder="1" applyAlignment="1">
      <alignment horizontal="left" vertical="center"/>
    </xf>
    <xf numFmtId="0" fontId="24" fillId="2" borderId="13" xfId="0" applyFont="1" applyFill="1" applyBorder="1" applyAlignment="1">
      <alignment horizontal="left" vertical="center"/>
    </xf>
    <xf numFmtId="0" fontId="24" fillId="2" borderId="14" xfId="0" applyFont="1" applyFill="1" applyBorder="1" applyAlignment="1">
      <alignment horizontal="left" vertical="center"/>
    </xf>
    <xf numFmtId="0" fontId="21" fillId="4" borderId="0" xfId="0" applyFont="1" applyFill="1" applyBorder="1" applyAlignment="1">
      <alignment horizontal="center" vertical="center"/>
    </xf>
    <xf numFmtId="0" fontId="25" fillId="5" borderId="20" xfId="0" applyFont="1" applyFill="1" applyBorder="1" applyAlignment="1">
      <alignment horizontal="center" vertical="center"/>
    </xf>
    <xf numFmtId="0" fontId="25" fillId="5" borderId="23" xfId="0" applyFont="1" applyFill="1" applyBorder="1" applyAlignment="1">
      <alignment horizontal="center" vertical="center"/>
    </xf>
    <xf numFmtId="0" fontId="25" fillId="5" borderId="25" xfId="0" applyFont="1" applyFill="1" applyBorder="1" applyAlignment="1">
      <alignment horizontal="center" vertical="center"/>
    </xf>
    <xf numFmtId="0" fontId="25" fillId="0" borderId="20" xfId="0" applyFont="1" applyFill="1" applyBorder="1" applyAlignment="1">
      <alignment horizontal="center" vertical="center"/>
    </xf>
    <xf numFmtId="0" fontId="25" fillId="0" borderId="25" xfId="0" applyFont="1" applyFill="1" applyBorder="1" applyAlignment="1">
      <alignment horizontal="center" vertical="center"/>
    </xf>
    <xf numFmtId="0" fontId="25" fillId="0" borderId="23" xfId="0" applyFont="1" applyFill="1" applyBorder="1" applyAlignment="1">
      <alignment horizontal="center" vertical="center"/>
    </xf>
    <xf numFmtId="0" fontId="25" fillId="5" borderId="27" xfId="0" applyFont="1" applyFill="1" applyBorder="1" applyAlignment="1">
      <alignment horizontal="center" vertical="center"/>
    </xf>
    <xf numFmtId="0" fontId="26" fillId="5" borderId="28" xfId="0" applyFont="1" applyFill="1" applyBorder="1" applyAlignment="1">
      <alignment horizontal="left" vertical="center"/>
    </xf>
    <xf numFmtId="0" fontId="26" fillId="0" borderId="21" xfId="0" applyFont="1" applyFill="1" applyBorder="1" applyAlignment="1">
      <alignment horizontal="left" vertical="center"/>
    </xf>
    <xf numFmtId="0" fontId="26" fillId="0" borderId="26" xfId="0" applyFont="1" applyFill="1" applyBorder="1" applyAlignment="1">
      <alignment horizontal="left" vertical="center"/>
    </xf>
    <xf numFmtId="0" fontId="26" fillId="0" borderId="24" xfId="0" applyFont="1" applyFill="1" applyBorder="1" applyAlignment="1">
      <alignment horizontal="left" vertical="center"/>
    </xf>
  </cellXfs>
  <cellStyles count="3">
    <cellStyle name="Hipervínculo 2" xfId="1" xr:uid="{00000000-0005-0000-0000-000000000000}"/>
    <cellStyle name="Moneda" xfId="2" builtinId="4"/>
    <cellStyle name="Normal" xfId="0" builtinId="0"/>
  </cellStyles>
  <dxfs count="0"/>
  <tableStyles count="0" defaultTableStyle="TableStyleMedium9" defaultPivotStyle="PivotStyleLight16"/>
  <colors>
    <mruColors>
      <color rgb="FFBDE1C0"/>
      <color rgb="FF78C27F"/>
      <color rgb="FFE5F3E6"/>
      <color rgb="FFF4FAF4"/>
      <color rgb="FF26A632"/>
      <color rgb="FF60A060"/>
      <color rgb="FF339933"/>
      <color rgb="FF48A42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246530</xdr:colOff>
      <xdr:row>0</xdr:row>
      <xdr:rowOff>148601</xdr:rowOff>
    </xdr:from>
    <xdr:to>
      <xdr:col>2</xdr:col>
      <xdr:colOff>100246</xdr:colOff>
      <xdr:row>2</xdr:row>
      <xdr:rowOff>154662</xdr:rowOff>
    </xdr:to>
    <xdr:pic>
      <xdr:nvPicPr>
        <xdr:cNvPr id="2" name="Imagen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4971" y="148601"/>
          <a:ext cx="951893" cy="454296"/>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677"/>
  <sheetViews>
    <sheetView tabSelected="1" topLeftCell="A649" zoomScale="110" zoomScaleNormal="110" workbookViewId="0">
      <selection activeCell="C672" sqref="C672"/>
    </sheetView>
  </sheetViews>
  <sheetFormatPr baseColWidth="10" defaultColWidth="9.33203125" defaultRowHeight="11.4" x14ac:dyDescent="0.25"/>
  <cols>
    <col min="1" max="2" width="4.109375" style="6" customWidth="1"/>
    <col min="3" max="3" width="6.77734375" style="6" customWidth="1"/>
    <col min="4" max="9" width="9.109375" style="6" customWidth="1"/>
    <col min="10" max="10" width="10.33203125" style="6" customWidth="1"/>
    <col min="11" max="11" width="10.77734375" style="6" customWidth="1"/>
    <col min="12" max="12" width="9.109375" style="6" customWidth="1"/>
    <col min="13" max="13" width="11.109375" style="6" customWidth="1"/>
    <col min="14" max="15" width="9.109375" style="6" customWidth="1"/>
    <col min="16" max="16" width="13.33203125" style="6" bestFit="1" customWidth="1"/>
    <col min="17" max="16384" width="9.33203125" style="6"/>
  </cols>
  <sheetData>
    <row r="1" spans="1:16" s="31" customFormat="1" ht="13.2" x14ac:dyDescent="0.25">
      <c r="A1" s="517" t="s">
        <v>509</v>
      </c>
      <c r="B1" s="517"/>
      <c r="C1" s="517"/>
      <c r="D1" s="517"/>
      <c r="E1" s="517"/>
      <c r="F1" s="517"/>
      <c r="G1" s="517"/>
      <c r="H1" s="517"/>
      <c r="I1" s="517"/>
      <c r="J1" s="517"/>
      <c r="K1" s="517"/>
      <c r="L1" s="517"/>
      <c r="M1" s="517"/>
      <c r="N1" s="517"/>
      <c r="O1" s="517"/>
      <c r="P1" s="517"/>
    </row>
    <row r="2" spans="1:16" ht="7.95" customHeight="1" x14ac:dyDescent="0.25">
      <c r="A2" s="28"/>
      <c r="B2" s="28"/>
      <c r="C2" s="28"/>
      <c r="D2" s="28"/>
      <c r="E2" s="28"/>
      <c r="F2" s="28"/>
      <c r="G2" s="28"/>
      <c r="H2" s="28"/>
      <c r="I2" s="28"/>
      <c r="J2" s="28"/>
      <c r="K2" s="28"/>
      <c r="L2" s="28"/>
      <c r="M2" s="28"/>
      <c r="N2" s="28"/>
      <c r="O2" s="28"/>
      <c r="P2" s="28"/>
    </row>
    <row r="3" spans="1:16" x14ac:dyDescent="0.25">
      <c r="A3" s="29"/>
      <c r="B3" s="453" t="s">
        <v>510</v>
      </c>
      <c r="C3" s="453"/>
      <c r="D3" s="453"/>
      <c r="E3" s="453"/>
      <c r="F3" s="453"/>
      <c r="G3" s="453"/>
      <c r="H3" s="453"/>
      <c r="I3" s="453"/>
      <c r="J3" s="453"/>
      <c r="K3" s="453"/>
      <c r="L3" s="453"/>
      <c r="M3" s="453"/>
      <c r="N3" s="453"/>
      <c r="O3" s="453"/>
      <c r="P3" s="453"/>
    </row>
    <row r="4" spans="1:16" ht="5.4" customHeight="1" x14ac:dyDescent="0.25">
      <c r="A4" s="29"/>
      <c r="B4" s="453"/>
      <c r="C4" s="453"/>
      <c r="D4" s="453"/>
      <c r="E4" s="453"/>
      <c r="F4" s="453"/>
      <c r="G4" s="453"/>
      <c r="H4" s="453"/>
      <c r="I4" s="453"/>
      <c r="J4" s="453"/>
      <c r="K4" s="453"/>
      <c r="L4" s="453"/>
      <c r="M4" s="453"/>
      <c r="N4" s="453"/>
      <c r="O4" s="453"/>
      <c r="P4" s="453"/>
    </row>
    <row r="5" spans="1:16" x14ac:dyDescent="0.25">
      <c r="A5" s="29"/>
      <c r="B5" s="453"/>
      <c r="C5" s="453"/>
      <c r="D5" s="453"/>
      <c r="E5" s="453"/>
      <c r="F5" s="453"/>
      <c r="G5" s="453"/>
      <c r="H5" s="453"/>
      <c r="I5" s="453"/>
      <c r="J5" s="453"/>
      <c r="K5" s="453"/>
      <c r="L5" s="453"/>
      <c r="M5" s="453"/>
      <c r="N5" s="453"/>
      <c r="O5" s="453"/>
      <c r="P5" s="453"/>
    </row>
    <row r="6" spans="1:16" x14ac:dyDescent="0.25">
      <c r="A6" s="29"/>
      <c r="B6" s="20" t="s">
        <v>3</v>
      </c>
      <c r="C6" s="21" t="s">
        <v>381</v>
      </c>
      <c r="D6" s="29"/>
      <c r="E6" s="29"/>
      <c r="F6" s="29"/>
      <c r="G6" s="29"/>
      <c r="H6" s="29"/>
      <c r="I6" s="29"/>
      <c r="J6" s="29"/>
      <c r="K6" s="29"/>
      <c r="L6" s="29"/>
      <c r="M6" s="29"/>
      <c r="N6" s="29"/>
      <c r="O6" s="29"/>
      <c r="P6" s="29"/>
    </row>
    <row r="7" spans="1:16" x14ac:dyDescent="0.25">
      <c r="A7" s="29"/>
      <c r="B7" s="20" t="s">
        <v>4</v>
      </c>
      <c r="C7" s="21" t="s">
        <v>383</v>
      </c>
      <c r="D7" s="29"/>
      <c r="E7" s="29"/>
      <c r="F7" s="29"/>
      <c r="G7" s="29"/>
      <c r="H7" s="29"/>
      <c r="I7" s="29"/>
      <c r="J7" s="29"/>
      <c r="K7" s="29"/>
      <c r="L7" s="29"/>
      <c r="M7" s="29"/>
      <c r="N7" s="29"/>
      <c r="O7" s="29"/>
      <c r="P7" s="29"/>
    </row>
    <row r="8" spans="1:16" x14ac:dyDescent="0.25">
      <c r="A8" s="29"/>
      <c r="B8" s="20" t="s">
        <v>5</v>
      </c>
      <c r="C8" s="21" t="s">
        <v>382</v>
      </c>
      <c r="D8" s="29"/>
      <c r="E8" s="29"/>
      <c r="F8" s="29"/>
      <c r="G8" s="29"/>
      <c r="H8" s="29"/>
      <c r="I8" s="29"/>
      <c r="J8" s="29"/>
      <c r="K8" s="29"/>
      <c r="L8" s="29"/>
      <c r="M8" s="29"/>
      <c r="N8" s="29"/>
      <c r="O8" s="29"/>
      <c r="P8" s="29"/>
    </row>
    <row r="9" spans="1:16" ht="7.95" customHeight="1" x14ac:dyDescent="0.25">
      <c r="B9" s="3"/>
      <c r="C9" s="7"/>
    </row>
    <row r="10" spans="1:16" ht="14.4" customHeight="1" x14ac:dyDescent="0.25">
      <c r="A10" s="452" t="s">
        <v>384</v>
      </c>
      <c r="B10" s="452"/>
      <c r="C10" s="452"/>
      <c r="D10" s="452"/>
      <c r="E10" s="452"/>
      <c r="F10" s="452"/>
      <c r="G10" s="452"/>
      <c r="H10" s="452"/>
      <c r="I10" s="452"/>
      <c r="J10" s="452"/>
      <c r="K10" s="452"/>
      <c r="L10" s="452"/>
      <c r="M10" s="452"/>
      <c r="N10" s="452"/>
      <c r="O10" s="452"/>
      <c r="P10" s="452"/>
    </row>
    <row r="11" spans="1:16" ht="12.6" customHeight="1" x14ac:dyDescent="0.25">
      <c r="A11" s="2"/>
      <c r="B11" s="17"/>
      <c r="C11" s="11" t="s">
        <v>257</v>
      </c>
    </row>
    <row r="12" spans="1:16" ht="43.2" customHeight="1" x14ac:dyDescent="0.25">
      <c r="A12" s="21"/>
      <c r="B12" s="72"/>
      <c r="C12" s="453" t="s">
        <v>476</v>
      </c>
      <c r="D12" s="453"/>
      <c r="E12" s="453"/>
      <c r="F12" s="453"/>
      <c r="G12" s="453"/>
      <c r="H12" s="453"/>
      <c r="I12" s="453"/>
      <c r="J12" s="453"/>
      <c r="K12" s="453"/>
      <c r="L12" s="453"/>
      <c r="M12" s="453"/>
      <c r="N12" s="453"/>
      <c r="O12" s="453"/>
      <c r="P12" s="453"/>
    </row>
    <row r="13" spans="1:16" ht="7.95" customHeight="1" x14ac:dyDescent="0.25">
      <c r="B13" s="3"/>
      <c r="C13" s="7"/>
    </row>
    <row r="14" spans="1:16" ht="13.2" customHeight="1" x14ac:dyDescent="0.25">
      <c r="B14" s="17" t="s">
        <v>385</v>
      </c>
      <c r="C14" s="11" t="s">
        <v>27</v>
      </c>
    </row>
    <row r="15" spans="1:16" ht="97.8" customHeight="1" x14ac:dyDescent="0.25">
      <c r="B15" s="3" t="s">
        <v>388</v>
      </c>
      <c r="C15" s="342" t="s">
        <v>477</v>
      </c>
      <c r="D15" s="342"/>
      <c r="E15" s="342"/>
      <c r="F15" s="342"/>
      <c r="G15" s="342"/>
      <c r="H15" s="342"/>
      <c r="I15" s="342"/>
      <c r="J15" s="342"/>
      <c r="K15" s="342"/>
      <c r="L15" s="342"/>
      <c r="M15" s="342"/>
      <c r="N15" s="342"/>
      <c r="O15" s="342"/>
      <c r="P15" s="342"/>
    </row>
    <row r="16" spans="1:16" ht="7.95" customHeight="1" x14ac:dyDescent="0.25">
      <c r="B16" s="3"/>
      <c r="C16" s="7"/>
    </row>
    <row r="17" spans="2:16" ht="88.2" customHeight="1" x14ac:dyDescent="0.25">
      <c r="B17" s="3"/>
      <c r="C17" s="342" t="s">
        <v>487</v>
      </c>
      <c r="D17" s="342"/>
      <c r="E17" s="342"/>
      <c r="F17" s="342"/>
      <c r="G17" s="342"/>
      <c r="H17" s="342"/>
      <c r="I17" s="342"/>
      <c r="J17" s="342"/>
      <c r="K17" s="342"/>
      <c r="L17" s="342"/>
      <c r="M17" s="342"/>
      <c r="N17" s="342"/>
      <c r="O17" s="342"/>
      <c r="P17" s="342"/>
    </row>
    <row r="18" spans="2:16" ht="7.95" customHeight="1" x14ac:dyDescent="0.25">
      <c r="B18" s="3"/>
      <c r="C18" s="7"/>
    </row>
    <row r="19" spans="2:16" ht="24.6" customHeight="1" x14ac:dyDescent="0.25">
      <c r="B19" s="3"/>
      <c r="C19" s="342" t="s">
        <v>288</v>
      </c>
      <c r="D19" s="342"/>
      <c r="E19" s="342"/>
      <c r="F19" s="342"/>
      <c r="G19" s="342"/>
      <c r="H19" s="342"/>
      <c r="I19" s="342"/>
      <c r="J19" s="342"/>
      <c r="K19" s="342"/>
      <c r="L19" s="342"/>
      <c r="M19" s="342"/>
      <c r="N19" s="342"/>
      <c r="O19" s="342"/>
      <c r="P19" s="342"/>
    </row>
    <row r="20" spans="2:16" ht="7.95" customHeight="1" x14ac:dyDescent="0.25">
      <c r="B20" s="3"/>
      <c r="C20" s="7"/>
    </row>
    <row r="21" spans="2:16" ht="38.4" customHeight="1" x14ac:dyDescent="0.25">
      <c r="B21" s="3"/>
      <c r="C21" s="342" t="s">
        <v>312</v>
      </c>
      <c r="D21" s="342"/>
      <c r="E21" s="342"/>
      <c r="F21" s="342"/>
      <c r="G21" s="342"/>
      <c r="H21" s="342"/>
      <c r="I21" s="342"/>
      <c r="J21" s="342"/>
      <c r="K21" s="342"/>
      <c r="L21" s="342"/>
      <c r="M21" s="342"/>
      <c r="N21" s="342"/>
      <c r="O21" s="342"/>
      <c r="P21" s="342"/>
    </row>
    <row r="22" spans="2:16" ht="7.95" customHeight="1" x14ac:dyDescent="0.25">
      <c r="B22" s="3"/>
      <c r="C22" s="7"/>
    </row>
    <row r="23" spans="2:16" ht="48" customHeight="1" x14ac:dyDescent="0.25">
      <c r="B23" s="3"/>
      <c r="C23" s="342" t="s">
        <v>310</v>
      </c>
      <c r="D23" s="342"/>
      <c r="E23" s="342"/>
      <c r="F23" s="342"/>
      <c r="G23" s="342"/>
      <c r="H23" s="342"/>
      <c r="I23" s="342"/>
      <c r="J23" s="342"/>
      <c r="K23" s="342"/>
      <c r="L23" s="342"/>
      <c r="M23" s="342"/>
      <c r="N23" s="342"/>
      <c r="O23" s="342"/>
      <c r="P23" s="342"/>
    </row>
    <row r="24" spans="2:16" ht="7.95" customHeight="1" x14ac:dyDescent="0.25">
      <c r="B24" s="3"/>
      <c r="C24" s="7"/>
    </row>
    <row r="25" spans="2:16" ht="34.200000000000003" customHeight="1" x14ac:dyDescent="0.25">
      <c r="B25" s="3"/>
      <c r="C25" s="342" t="s">
        <v>386</v>
      </c>
      <c r="D25" s="342"/>
      <c r="E25" s="342"/>
      <c r="F25" s="342"/>
      <c r="G25" s="342"/>
      <c r="H25" s="342"/>
      <c r="I25" s="342"/>
      <c r="J25" s="342"/>
      <c r="K25" s="342"/>
      <c r="L25" s="342"/>
      <c r="M25" s="342"/>
      <c r="N25" s="342"/>
      <c r="O25" s="342"/>
      <c r="P25" s="342"/>
    </row>
    <row r="26" spans="2:16" ht="7.95" customHeight="1" x14ac:dyDescent="0.25">
      <c r="B26" s="3"/>
      <c r="C26" s="7"/>
    </row>
    <row r="27" spans="2:16" ht="46.2" customHeight="1" x14ac:dyDescent="0.25">
      <c r="B27" s="3" t="s">
        <v>389</v>
      </c>
      <c r="C27" s="342" t="s">
        <v>387</v>
      </c>
      <c r="D27" s="342"/>
      <c r="E27" s="342"/>
      <c r="F27" s="342"/>
      <c r="G27" s="342"/>
      <c r="H27" s="342"/>
      <c r="I27" s="342"/>
      <c r="J27" s="342"/>
      <c r="K27" s="342"/>
      <c r="L27" s="342"/>
      <c r="M27" s="342"/>
      <c r="N27" s="342"/>
      <c r="O27" s="342"/>
      <c r="P27" s="342"/>
    </row>
    <row r="28" spans="2:16" ht="7.95" customHeight="1" x14ac:dyDescent="0.25">
      <c r="B28" s="3"/>
      <c r="C28" s="7"/>
    </row>
    <row r="29" spans="2:16" ht="36" customHeight="1" x14ac:dyDescent="0.25">
      <c r="B29" s="3"/>
      <c r="C29" s="342" t="s">
        <v>380</v>
      </c>
      <c r="D29" s="342"/>
      <c r="E29" s="342"/>
      <c r="F29" s="342"/>
      <c r="G29" s="342"/>
      <c r="H29" s="342"/>
      <c r="I29" s="342"/>
      <c r="J29" s="342"/>
      <c r="K29" s="342"/>
      <c r="L29" s="342"/>
      <c r="M29" s="342"/>
      <c r="N29" s="342"/>
      <c r="O29" s="342"/>
      <c r="P29" s="342"/>
    </row>
    <row r="30" spans="2:16" ht="7.95" customHeight="1" x14ac:dyDescent="0.25">
      <c r="B30" s="3"/>
      <c r="C30" s="7"/>
    </row>
    <row r="31" spans="2:16" ht="11.4" customHeight="1" x14ac:dyDescent="0.25">
      <c r="B31" s="17" t="s">
        <v>25</v>
      </c>
      <c r="C31" s="11" t="s">
        <v>26</v>
      </c>
    </row>
    <row r="32" spans="2:16" ht="46.2" customHeight="1" x14ac:dyDescent="0.25">
      <c r="B32" s="3"/>
      <c r="C32" s="342" t="s">
        <v>313</v>
      </c>
      <c r="D32" s="342"/>
      <c r="E32" s="342"/>
      <c r="F32" s="342"/>
      <c r="G32" s="342"/>
      <c r="H32" s="342"/>
      <c r="I32" s="342"/>
      <c r="J32" s="342"/>
      <c r="K32" s="342"/>
      <c r="L32" s="342"/>
      <c r="M32" s="342"/>
      <c r="N32" s="342"/>
      <c r="O32" s="342"/>
      <c r="P32" s="342"/>
    </row>
    <row r="33" spans="2:16" ht="7.95" customHeight="1" x14ac:dyDescent="0.25">
      <c r="B33" s="3"/>
      <c r="C33" s="7"/>
    </row>
    <row r="34" spans="2:16" ht="13.2" customHeight="1" x14ac:dyDescent="0.25">
      <c r="B34" s="17" t="s">
        <v>390</v>
      </c>
      <c r="C34" s="11" t="s">
        <v>28</v>
      </c>
    </row>
    <row r="35" spans="2:16" ht="7.95" customHeight="1" x14ac:dyDescent="0.25">
      <c r="B35" s="3"/>
      <c r="C35" s="7"/>
    </row>
    <row r="36" spans="2:16" ht="24.6" customHeight="1" x14ac:dyDescent="0.25">
      <c r="B36" s="3" t="s">
        <v>388</v>
      </c>
      <c r="C36" s="342" t="s">
        <v>391</v>
      </c>
      <c r="D36" s="342"/>
      <c r="E36" s="342"/>
      <c r="F36" s="342"/>
      <c r="G36" s="342"/>
      <c r="H36" s="342"/>
      <c r="I36" s="342"/>
      <c r="J36" s="342"/>
      <c r="K36" s="342"/>
      <c r="L36" s="342"/>
      <c r="M36" s="342"/>
      <c r="N36" s="342"/>
      <c r="O36" s="342"/>
      <c r="P36" s="342"/>
    </row>
    <row r="37" spans="2:16" ht="7.95" customHeight="1" x14ac:dyDescent="0.25">
      <c r="B37" s="3"/>
      <c r="C37" s="7"/>
    </row>
    <row r="38" spans="2:16" ht="37.200000000000003" customHeight="1" x14ac:dyDescent="0.25">
      <c r="B38" s="3" t="s">
        <v>389</v>
      </c>
      <c r="C38" s="342" t="s">
        <v>478</v>
      </c>
      <c r="D38" s="342"/>
      <c r="E38" s="342"/>
      <c r="F38" s="342"/>
      <c r="G38" s="342"/>
      <c r="H38" s="342"/>
      <c r="I38" s="342"/>
      <c r="J38" s="342"/>
      <c r="K38" s="342"/>
      <c r="L38" s="342"/>
      <c r="M38" s="342"/>
      <c r="N38" s="342"/>
      <c r="O38" s="342"/>
      <c r="P38" s="342"/>
    </row>
    <row r="39" spans="2:16" ht="7.95" customHeight="1" x14ac:dyDescent="0.25">
      <c r="B39" s="3"/>
      <c r="C39" s="7"/>
    </row>
    <row r="40" spans="2:16" ht="13.2" customHeight="1" x14ac:dyDescent="0.25">
      <c r="B40" s="3" t="s">
        <v>392</v>
      </c>
      <c r="C40" s="443" t="s">
        <v>393</v>
      </c>
      <c r="D40" s="363"/>
      <c r="E40" s="363"/>
      <c r="F40" s="363"/>
      <c r="G40" s="363"/>
      <c r="H40" s="363"/>
      <c r="I40" s="363"/>
      <c r="J40" s="363"/>
      <c r="K40" s="363"/>
      <c r="L40" s="363"/>
      <c r="M40" s="363"/>
      <c r="N40" s="363"/>
      <c r="O40" s="364"/>
      <c r="P40" s="364"/>
    </row>
    <row r="41" spans="2:16" ht="7.95" customHeight="1" x14ac:dyDescent="0.25">
      <c r="B41" s="3"/>
      <c r="C41" s="7"/>
    </row>
    <row r="42" spans="2:16" ht="25.8" customHeight="1" x14ac:dyDescent="0.25">
      <c r="B42" s="3" t="s">
        <v>394</v>
      </c>
      <c r="C42" s="444" t="s">
        <v>484</v>
      </c>
      <c r="D42" s="445"/>
      <c r="E42" s="363"/>
      <c r="F42" s="363"/>
      <c r="G42" s="363"/>
      <c r="H42" s="363"/>
      <c r="I42" s="363"/>
      <c r="J42" s="363"/>
      <c r="K42" s="363"/>
      <c r="L42" s="363"/>
      <c r="M42" s="363"/>
      <c r="N42" s="363"/>
      <c r="O42" s="364"/>
      <c r="P42" s="364"/>
    </row>
    <row r="43" spans="2:16" ht="7.95" customHeight="1" x14ac:dyDescent="0.25">
      <c r="B43" s="3"/>
      <c r="C43" s="7"/>
    </row>
    <row r="44" spans="2:16" ht="12.6" customHeight="1" x14ac:dyDescent="0.25">
      <c r="B44" s="3" t="s">
        <v>395</v>
      </c>
      <c r="C44" s="444" t="s">
        <v>479</v>
      </c>
      <c r="D44" s="445"/>
      <c r="E44" s="363"/>
      <c r="F44" s="363"/>
      <c r="G44" s="363"/>
      <c r="H44" s="363"/>
      <c r="I44" s="363"/>
      <c r="J44" s="363"/>
      <c r="K44" s="363"/>
      <c r="L44" s="363"/>
      <c r="M44" s="363"/>
      <c r="N44" s="363"/>
      <c r="O44" s="364"/>
      <c r="P44" s="364"/>
    </row>
    <row r="45" spans="2:16" ht="25.2" customHeight="1" x14ac:dyDescent="0.25">
      <c r="B45" s="3"/>
      <c r="C45" s="444" t="s">
        <v>396</v>
      </c>
      <c r="D45" s="445"/>
      <c r="E45" s="363"/>
      <c r="F45" s="363"/>
      <c r="G45" s="363"/>
      <c r="H45" s="363"/>
      <c r="I45" s="363"/>
      <c r="J45" s="363"/>
      <c r="K45" s="363"/>
      <c r="L45" s="363"/>
      <c r="M45" s="363"/>
      <c r="N45" s="363"/>
      <c r="O45" s="364"/>
      <c r="P45" s="364"/>
    </row>
    <row r="46" spans="2:16" ht="13.2" customHeight="1" x14ac:dyDescent="0.25">
      <c r="B46" s="3"/>
      <c r="C46" s="444" t="s">
        <v>397</v>
      </c>
      <c r="D46" s="445"/>
      <c r="E46" s="363"/>
      <c r="F46" s="363"/>
      <c r="G46" s="363"/>
      <c r="H46" s="363"/>
      <c r="I46" s="363"/>
      <c r="J46" s="363"/>
      <c r="K46" s="363"/>
      <c r="L46" s="363"/>
      <c r="M46" s="363"/>
      <c r="N46" s="363"/>
      <c r="O46" s="364"/>
      <c r="P46" s="364"/>
    </row>
    <row r="47" spans="2:16" ht="12" customHeight="1" x14ac:dyDescent="0.25">
      <c r="B47" s="3"/>
      <c r="C47" s="444" t="s">
        <v>398</v>
      </c>
      <c r="D47" s="445"/>
      <c r="E47" s="363"/>
      <c r="F47" s="363"/>
      <c r="G47" s="363"/>
      <c r="H47" s="363"/>
      <c r="I47" s="363"/>
      <c r="J47" s="363"/>
      <c r="K47" s="363"/>
      <c r="L47" s="363"/>
      <c r="M47" s="363"/>
      <c r="N47" s="363"/>
      <c r="O47" s="364"/>
      <c r="P47" s="364"/>
    </row>
    <row r="48" spans="2:16" ht="13.8" customHeight="1" x14ac:dyDescent="0.25">
      <c r="B48" s="3"/>
      <c r="C48" s="444" t="s">
        <v>399</v>
      </c>
      <c r="D48" s="445"/>
      <c r="E48" s="363"/>
      <c r="F48" s="363"/>
      <c r="G48" s="363"/>
      <c r="H48" s="363"/>
      <c r="I48" s="363"/>
      <c r="J48" s="363"/>
      <c r="K48" s="363"/>
      <c r="L48" s="363"/>
      <c r="M48" s="363"/>
      <c r="N48" s="363"/>
      <c r="O48" s="364"/>
      <c r="P48" s="364"/>
    </row>
    <row r="49" spans="2:16" ht="12" customHeight="1" x14ac:dyDescent="0.25">
      <c r="B49" s="3"/>
      <c r="C49" s="444" t="s">
        <v>400</v>
      </c>
      <c r="D49" s="445"/>
      <c r="E49" s="363"/>
      <c r="F49" s="363"/>
      <c r="G49" s="363"/>
      <c r="H49" s="363"/>
      <c r="I49" s="363"/>
      <c r="J49" s="363"/>
      <c r="K49" s="363"/>
      <c r="L49" s="363"/>
      <c r="M49" s="363"/>
      <c r="N49" s="363"/>
      <c r="O49" s="364"/>
      <c r="P49" s="364"/>
    </row>
    <row r="50" spans="2:16" ht="7.95" customHeight="1" x14ac:dyDescent="0.25">
      <c r="B50" s="3"/>
      <c r="C50" s="7"/>
    </row>
    <row r="51" spans="2:16" ht="24" customHeight="1" x14ac:dyDescent="0.25">
      <c r="B51" s="3" t="s">
        <v>401</v>
      </c>
      <c r="C51" s="342" t="s">
        <v>480</v>
      </c>
      <c r="D51" s="342"/>
      <c r="E51" s="342"/>
      <c r="F51" s="342"/>
      <c r="G51" s="342"/>
      <c r="H51" s="342"/>
      <c r="I51" s="342"/>
      <c r="J51" s="342"/>
      <c r="K51" s="342"/>
      <c r="L51" s="342"/>
      <c r="M51" s="342"/>
      <c r="N51" s="342"/>
      <c r="O51" s="342"/>
      <c r="P51" s="342"/>
    </row>
    <row r="52" spans="2:16" ht="7.95" customHeight="1" x14ac:dyDescent="0.25">
      <c r="B52" s="3"/>
      <c r="C52" s="7"/>
    </row>
    <row r="53" spans="2:16" ht="12.6" customHeight="1" x14ac:dyDescent="0.25">
      <c r="B53" s="3" t="s">
        <v>402</v>
      </c>
      <c r="C53" s="342" t="s">
        <v>403</v>
      </c>
      <c r="D53" s="342"/>
      <c r="E53" s="342"/>
      <c r="F53" s="342"/>
      <c r="G53" s="342"/>
      <c r="H53" s="342"/>
      <c r="I53" s="342"/>
      <c r="J53" s="342"/>
      <c r="K53" s="342"/>
      <c r="L53" s="342"/>
      <c r="M53" s="342"/>
      <c r="N53" s="342"/>
      <c r="O53" s="342"/>
      <c r="P53" s="342"/>
    </row>
    <row r="54" spans="2:16" ht="7.95" customHeight="1" x14ac:dyDescent="0.25">
      <c r="B54" s="3"/>
      <c r="C54" s="7"/>
    </row>
    <row r="55" spans="2:16" ht="14.4" customHeight="1" x14ac:dyDescent="0.25">
      <c r="B55" s="17" t="s">
        <v>404</v>
      </c>
      <c r="C55" s="11" t="s">
        <v>29</v>
      </c>
    </row>
    <row r="56" spans="2:16" ht="7.95" customHeight="1" x14ac:dyDescent="0.25">
      <c r="B56" s="3"/>
      <c r="C56" s="7"/>
    </row>
    <row r="57" spans="2:16" ht="22.8" customHeight="1" x14ac:dyDescent="0.25">
      <c r="B57" s="3" t="s">
        <v>388</v>
      </c>
      <c r="C57" s="342" t="s">
        <v>377</v>
      </c>
      <c r="D57" s="342"/>
      <c r="E57" s="342"/>
      <c r="F57" s="342"/>
      <c r="G57" s="342"/>
      <c r="H57" s="342"/>
      <c r="I57" s="342"/>
      <c r="J57" s="342"/>
      <c r="K57" s="342"/>
      <c r="L57" s="342"/>
      <c r="M57" s="342"/>
      <c r="N57" s="342"/>
      <c r="O57" s="342"/>
      <c r="P57" s="342"/>
    </row>
    <row r="58" spans="2:16" ht="46.8" customHeight="1" x14ac:dyDescent="0.25">
      <c r="B58" s="3"/>
      <c r="C58" s="342" t="s">
        <v>405</v>
      </c>
      <c r="D58" s="342"/>
      <c r="E58" s="342"/>
      <c r="F58" s="342"/>
      <c r="G58" s="342"/>
      <c r="H58" s="342"/>
      <c r="I58" s="342"/>
      <c r="J58" s="342"/>
      <c r="K58" s="342"/>
      <c r="L58" s="342"/>
      <c r="M58" s="342"/>
      <c r="N58" s="342"/>
      <c r="O58" s="342"/>
      <c r="P58" s="342"/>
    </row>
    <row r="59" spans="2:16" ht="33.6" customHeight="1" x14ac:dyDescent="0.25">
      <c r="B59" s="3"/>
      <c r="C59" s="342" t="s">
        <v>299</v>
      </c>
      <c r="D59" s="342"/>
      <c r="E59" s="342"/>
      <c r="F59" s="342"/>
      <c r="G59" s="342"/>
      <c r="H59" s="342"/>
      <c r="I59" s="342"/>
      <c r="J59" s="342"/>
      <c r="K59" s="342"/>
      <c r="L59" s="342"/>
      <c r="M59" s="342"/>
      <c r="N59" s="342"/>
      <c r="O59" s="342"/>
      <c r="P59" s="342"/>
    </row>
    <row r="60" spans="2:16" ht="25.2" customHeight="1" x14ac:dyDescent="0.25">
      <c r="B60" s="3"/>
      <c r="C60" s="342" t="s">
        <v>233</v>
      </c>
      <c r="D60" s="342"/>
      <c r="E60" s="342"/>
      <c r="F60" s="342"/>
      <c r="G60" s="342"/>
      <c r="H60" s="342"/>
      <c r="I60" s="342"/>
      <c r="J60" s="342"/>
      <c r="K60" s="342"/>
      <c r="L60" s="342"/>
      <c r="M60" s="342"/>
      <c r="N60" s="342"/>
      <c r="O60" s="342"/>
      <c r="P60" s="342"/>
    </row>
    <row r="61" spans="2:16" ht="7.95" customHeight="1" x14ac:dyDescent="0.25">
      <c r="B61" s="3"/>
      <c r="C61" s="7"/>
    </row>
    <row r="62" spans="2:16" ht="12" customHeight="1" x14ac:dyDescent="0.25">
      <c r="B62" s="3" t="s">
        <v>389</v>
      </c>
      <c r="C62" s="6" t="s">
        <v>406</v>
      </c>
    </row>
    <row r="63" spans="2:16" ht="7.95" customHeight="1" x14ac:dyDescent="0.25">
      <c r="B63" s="3"/>
      <c r="C63" s="7"/>
    </row>
    <row r="64" spans="2:16" ht="22.2" customHeight="1" x14ac:dyDescent="0.25">
      <c r="B64" s="3" t="s">
        <v>392</v>
      </c>
      <c r="C64" s="342" t="s">
        <v>407</v>
      </c>
      <c r="D64" s="342"/>
      <c r="E64" s="342"/>
      <c r="F64" s="342"/>
      <c r="G64" s="342"/>
      <c r="H64" s="342"/>
      <c r="I64" s="342"/>
      <c r="J64" s="342"/>
      <c r="K64" s="342"/>
      <c r="L64" s="342"/>
      <c r="M64" s="342"/>
      <c r="N64" s="342"/>
      <c r="O64" s="342"/>
      <c r="P64" s="342"/>
    </row>
    <row r="65" spans="2:3" ht="12" customHeight="1" x14ac:dyDescent="0.25">
      <c r="B65" s="3"/>
      <c r="C65" s="6" t="s">
        <v>408</v>
      </c>
    </row>
    <row r="66" spans="2:3" ht="12" customHeight="1" x14ac:dyDescent="0.25">
      <c r="B66" s="3"/>
      <c r="C66" s="6" t="s">
        <v>409</v>
      </c>
    </row>
    <row r="67" spans="2:3" ht="12" customHeight="1" x14ac:dyDescent="0.25">
      <c r="B67" s="3"/>
      <c r="C67" s="6" t="s">
        <v>410</v>
      </c>
    </row>
    <row r="68" spans="2:3" ht="12" customHeight="1" x14ac:dyDescent="0.25">
      <c r="B68" s="3"/>
      <c r="C68" s="6" t="s">
        <v>411</v>
      </c>
    </row>
    <row r="69" spans="2:3" ht="12" customHeight="1" x14ac:dyDescent="0.25">
      <c r="B69" s="3"/>
      <c r="C69" s="6" t="s">
        <v>412</v>
      </c>
    </row>
    <row r="70" spans="2:3" ht="12" customHeight="1" x14ac:dyDescent="0.25">
      <c r="B70" s="3"/>
      <c r="C70" s="6" t="s">
        <v>413</v>
      </c>
    </row>
    <row r="71" spans="2:3" ht="12" customHeight="1" x14ac:dyDescent="0.25">
      <c r="B71" s="3"/>
      <c r="C71" s="6" t="s">
        <v>414</v>
      </c>
    </row>
    <row r="72" spans="2:3" ht="12" customHeight="1" x14ac:dyDescent="0.25">
      <c r="B72" s="3"/>
      <c r="C72" s="6" t="s">
        <v>415</v>
      </c>
    </row>
    <row r="73" spans="2:3" ht="12" customHeight="1" x14ac:dyDescent="0.25">
      <c r="B73" s="3"/>
      <c r="C73" s="6" t="s">
        <v>416</v>
      </c>
    </row>
    <row r="74" spans="2:3" ht="12" customHeight="1" x14ac:dyDescent="0.25">
      <c r="B74" s="3"/>
      <c r="C74" s="6" t="s">
        <v>417</v>
      </c>
    </row>
    <row r="75" spans="2:3" ht="12" customHeight="1" x14ac:dyDescent="0.25">
      <c r="B75" s="3"/>
      <c r="C75" s="6" t="s">
        <v>418</v>
      </c>
    </row>
    <row r="76" spans="2:3" ht="7.8" customHeight="1" x14ac:dyDescent="0.25">
      <c r="B76" s="3"/>
    </row>
    <row r="77" spans="2:3" ht="12" customHeight="1" x14ac:dyDescent="0.25">
      <c r="B77" s="3" t="s">
        <v>394</v>
      </c>
      <c r="C77" s="6" t="s">
        <v>419</v>
      </c>
    </row>
    <row r="78" spans="2:3" ht="7.8" customHeight="1" x14ac:dyDescent="0.25">
      <c r="B78" s="3"/>
    </row>
    <row r="79" spans="2:3" ht="12" customHeight="1" x14ac:dyDescent="0.25">
      <c r="B79" s="17" t="s">
        <v>24</v>
      </c>
      <c r="C79" s="11" t="s">
        <v>30</v>
      </c>
    </row>
    <row r="80" spans="2:3" ht="7.95" customHeight="1" x14ac:dyDescent="0.25">
      <c r="B80" s="3"/>
    </row>
    <row r="81" spans="2:16" ht="114.6" customHeight="1" x14ac:dyDescent="0.25">
      <c r="B81" s="3" t="s">
        <v>401</v>
      </c>
      <c r="C81" s="342" t="s">
        <v>488</v>
      </c>
      <c r="D81" s="342"/>
      <c r="E81" s="342"/>
      <c r="F81" s="342"/>
      <c r="G81" s="342"/>
      <c r="H81" s="342"/>
      <c r="I81" s="342"/>
      <c r="J81" s="342"/>
      <c r="K81" s="342"/>
      <c r="L81" s="342"/>
      <c r="M81" s="342"/>
      <c r="N81" s="342"/>
      <c r="O81" s="342"/>
      <c r="P81" s="342"/>
    </row>
    <row r="82" spans="2:16" ht="7.95" customHeight="1" x14ac:dyDescent="0.25">
      <c r="B82" s="3"/>
    </row>
    <row r="83" spans="2:16" ht="24" customHeight="1" x14ac:dyDescent="0.25">
      <c r="B83" s="3" t="s">
        <v>402</v>
      </c>
      <c r="C83" s="342" t="s">
        <v>301</v>
      </c>
      <c r="D83" s="342"/>
      <c r="E83" s="342"/>
      <c r="F83" s="342"/>
      <c r="G83" s="342"/>
      <c r="H83" s="342"/>
      <c r="I83" s="342"/>
      <c r="J83" s="342"/>
      <c r="K83" s="342"/>
      <c r="L83" s="342"/>
      <c r="M83" s="342"/>
      <c r="N83" s="342"/>
      <c r="O83" s="342"/>
      <c r="P83" s="342"/>
    </row>
    <row r="84" spans="2:16" ht="7.95" customHeight="1" x14ac:dyDescent="0.25">
      <c r="B84" s="3"/>
    </row>
    <row r="85" spans="2:16" ht="23.4" customHeight="1" x14ac:dyDescent="0.25">
      <c r="B85" s="3" t="s">
        <v>420</v>
      </c>
      <c r="C85" s="342" t="s">
        <v>300</v>
      </c>
      <c r="D85" s="342"/>
      <c r="E85" s="342"/>
      <c r="F85" s="342"/>
      <c r="G85" s="342"/>
      <c r="H85" s="342"/>
      <c r="I85" s="342"/>
      <c r="J85" s="342"/>
      <c r="K85" s="342"/>
      <c r="L85" s="342"/>
      <c r="M85" s="342"/>
      <c r="N85" s="342"/>
      <c r="O85" s="342"/>
      <c r="P85" s="342"/>
    </row>
    <row r="86" spans="2:16" ht="7.95" customHeight="1" x14ac:dyDescent="0.25">
      <c r="B86" s="3"/>
    </row>
    <row r="87" spans="2:16" ht="13.8" customHeight="1" x14ac:dyDescent="0.25">
      <c r="B87" s="17" t="s">
        <v>23</v>
      </c>
      <c r="C87" s="11" t="s">
        <v>31</v>
      </c>
    </row>
    <row r="88" spans="2:16" ht="13.2" customHeight="1" x14ac:dyDescent="0.25">
      <c r="B88" s="3"/>
      <c r="C88" s="342" t="s">
        <v>421</v>
      </c>
      <c r="D88" s="342"/>
      <c r="E88" s="342"/>
      <c r="F88" s="342"/>
      <c r="G88" s="342"/>
      <c r="H88" s="342"/>
      <c r="I88" s="342"/>
      <c r="J88" s="342"/>
      <c r="K88" s="342"/>
      <c r="L88" s="342"/>
      <c r="M88" s="342"/>
      <c r="N88" s="342"/>
      <c r="O88" s="342"/>
      <c r="P88" s="342"/>
    </row>
    <row r="89" spans="2:16" ht="7.95" customHeight="1" x14ac:dyDescent="0.25">
      <c r="B89" s="3"/>
    </row>
    <row r="90" spans="2:16" ht="12.6" customHeight="1" x14ac:dyDescent="0.25">
      <c r="B90" s="17" t="s">
        <v>422</v>
      </c>
      <c r="C90" s="11" t="s">
        <v>32</v>
      </c>
    </row>
    <row r="91" spans="2:16" ht="7.95" customHeight="1" thickBot="1" x14ac:dyDescent="0.3">
      <c r="B91" s="3"/>
    </row>
    <row r="92" spans="2:16" ht="12" customHeight="1" thickBot="1" x14ac:dyDescent="0.3">
      <c r="B92" s="3" t="s">
        <v>388</v>
      </c>
      <c r="D92" s="519" t="s">
        <v>234</v>
      </c>
      <c r="E92" s="520"/>
      <c r="F92" s="520"/>
      <c r="G92" s="521"/>
      <c r="H92" s="519"/>
      <c r="I92" s="522"/>
      <c r="J92" s="519"/>
      <c r="K92" s="522"/>
      <c r="L92" s="519" t="s">
        <v>197</v>
      </c>
      <c r="M92" s="522"/>
    </row>
    <row r="93" spans="2:16" ht="10.8" customHeight="1" x14ac:dyDescent="0.2">
      <c r="B93" s="3"/>
      <c r="D93" s="152" t="s">
        <v>235</v>
      </c>
      <c r="E93" s="153"/>
      <c r="F93" s="69"/>
      <c r="G93" s="70"/>
      <c r="H93" s="415">
        <v>184432.3</v>
      </c>
      <c r="I93" s="416"/>
      <c r="J93" s="415"/>
      <c r="K93" s="416"/>
      <c r="L93" s="415"/>
      <c r="M93" s="416"/>
    </row>
    <row r="94" spans="2:16" ht="11.4" customHeight="1" x14ac:dyDescent="0.2">
      <c r="B94" s="3"/>
      <c r="D94" s="154" t="s">
        <v>302</v>
      </c>
      <c r="E94" s="155"/>
      <c r="F94" s="65"/>
      <c r="G94" s="67"/>
      <c r="H94" s="385">
        <v>41914383.850000001</v>
      </c>
      <c r="I94" s="386"/>
      <c r="J94" s="385">
        <f>H94+H93</f>
        <v>42098816.149999999</v>
      </c>
      <c r="K94" s="386"/>
      <c r="L94" s="385"/>
      <c r="M94" s="386"/>
    </row>
    <row r="95" spans="2:16" ht="10.8" customHeight="1" x14ac:dyDescent="0.2">
      <c r="B95" s="3"/>
      <c r="D95" s="156" t="s">
        <v>236</v>
      </c>
      <c r="E95" s="157"/>
      <c r="F95" s="66"/>
      <c r="G95" s="68"/>
      <c r="H95" s="387">
        <v>2057316.1</v>
      </c>
      <c r="I95" s="388"/>
      <c r="J95" s="387"/>
      <c r="K95" s="388"/>
      <c r="L95" s="387"/>
      <c r="M95" s="388"/>
    </row>
    <row r="96" spans="2:16" ht="11.4" customHeight="1" x14ac:dyDescent="0.2">
      <c r="B96" s="3"/>
      <c r="D96" s="158" t="s">
        <v>237</v>
      </c>
      <c r="E96" s="159"/>
      <c r="F96" s="21"/>
      <c r="G96" s="29"/>
      <c r="H96" s="417">
        <v>0</v>
      </c>
      <c r="I96" s="418"/>
      <c r="J96" s="417"/>
      <c r="K96" s="418"/>
      <c r="L96" s="417"/>
      <c r="M96" s="418"/>
    </row>
    <row r="97" spans="2:13" ht="10.8" customHeight="1" thickBot="1" x14ac:dyDescent="0.25">
      <c r="B97" s="3"/>
      <c r="D97" s="158" t="s">
        <v>302</v>
      </c>
      <c r="E97" s="159"/>
      <c r="F97" s="21"/>
      <c r="G97" s="29"/>
      <c r="H97" s="417">
        <v>108312163.84999999</v>
      </c>
      <c r="I97" s="418"/>
      <c r="J97" s="417">
        <f>H97+H96+H95</f>
        <v>110369479.94999999</v>
      </c>
      <c r="K97" s="418"/>
      <c r="L97" s="417"/>
      <c r="M97" s="418"/>
    </row>
    <row r="98" spans="2:13" ht="16.2" customHeight="1" thickBot="1" x14ac:dyDescent="0.3">
      <c r="B98" s="3"/>
      <c r="D98" s="422" t="s">
        <v>292</v>
      </c>
      <c r="E98" s="423"/>
      <c r="F98" s="423"/>
      <c r="G98" s="423"/>
      <c r="H98" s="423"/>
      <c r="I98" s="423"/>
      <c r="J98" s="423"/>
      <c r="K98" s="428"/>
      <c r="L98" s="426">
        <f>J94+J97</f>
        <v>152468296.09999999</v>
      </c>
      <c r="M98" s="427"/>
    </row>
    <row r="99" spans="2:13" ht="10.8" customHeight="1" x14ac:dyDescent="0.2">
      <c r="B99" s="3"/>
      <c r="D99" s="160" t="s">
        <v>246</v>
      </c>
      <c r="E99" s="159"/>
      <c r="F99" s="21"/>
      <c r="G99" s="29"/>
      <c r="H99" s="417"/>
      <c r="I99" s="418"/>
      <c r="J99" s="417"/>
      <c r="K99" s="418"/>
      <c r="L99" s="417"/>
      <c r="M99" s="418"/>
    </row>
    <row r="100" spans="2:13" ht="10.8" customHeight="1" x14ac:dyDescent="0.2">
      <c r="B100" s="3"/>
      <c r="D100" s="161" t="s">
        <v>239</v>
      </c>
      <c r="E100" s="159"/>
      <c r="F100" s="21"/>
      <c r="G100" s="29"/>
      <c r="H100" s="417">
        <v>59499.199999999997</v>
      </c>
      <c r="I100" s="418"/>
      <c r="J100" s="417"/>
      <c r="K100" s="418"/>
      <c r="L100" s="417"/>
      <c r="M100" s="418"/>
    </row>
    <row r="101" spans="2:13" ht="10.8" customHeight="1" x14ac:dyDescent="0.2">
      <c r="B101" s="3"/>
      <c r="D101" s="162" t="s">
        <v>241</v>
      </c>
      <c r="E101" s="155"/>
      <c r="F101" s="65"/>
      <c r="G101" s="67"/>
      <c r="H101" s="385">
        <v>73194.58</v>
      </c>
      <c r="I101" s="386"/>
      <c r="J101" s="385">
        <f>H101+H100</f>
        <v>132693.78</v>
      </c>
      <c r="K101" s="386"/>
      <c r="L101" s="385"/>
      <c r="M101" s="386"/>
    </row>
    <row r="102" spans="2:13" ht="10.8" customHeight="1" x14ac:dyDescent="0.2">
      <c r="B102" s="3"/>
      <c r="D102" s="160" t="s">
        <v>240</v>
      </c>
      <c r="E102" s="159"/>
      <c r="F102" s="21"/>
      <c r="G102" s="29"/>
      <c r="H102" s="417"/>
      <c r="I102" s="418"/>
      <c r="J102" s="417"/>
      <c r="K102" s="418"/>
      <c r="L102" s="417"/>
      <c r="M102" s="418"/>
    </row>
    <row r="103" spans="2:13" ht="10.8" customHeight="1" x14ac:dyDescent="0.2">
      <c r="B103" s="3"/>
      <c r="D103" s="161" t="s">
        <v>239</v>
      </c>
      <c r="E103" s="159"/>
      <c r="F103" s="21"/>
      <c r="G103" s="29"/>
      <c r="H103" s="417">
        <v>1020994.78</v>
      </c>
      <c r="I103" s="418"/>
      <c r="J103" s="417"/>
      <c r="K103" s="418"/>
      <c r="L103" s="417"/>
      <c r="M103" s="418"/>
    </row>
    <row r="104" spans="2:13" ht="12" customHeight="1" x14ac:dyDescent="0.2">
      <c r="B104" s="3"/>
      <c r="D104" s="162" t="s">
        <v>241</v>
      </c>
      <c r="E104" s="155"/>
      <c r="F104" s="65"/>
      <c r="G104" s="67"/>
      <c r="H104" s="385">
        <v>3737782.9</v>
      </c>
      <c r="I104" s="386"/>
      <c r="J104" s="385">
        <f>H104+H103</f>
        <v>4758777.68</v>
      </c>
      <c r="K104" s="386"/>
      <c r="L104" s="385"/>
      <c r="M104" s="386"/>
    </row>
    <row r="105" spans="2:13" ht="10.8" customHeight="1" x14ac:dyDescent="0.2">
      <c r="B105" s="3"/>
      <c r="D105" s="160" t="s">
        <v>245</v>
      </c>
      <c r="E105" s="159"/>
      <c r="F105" s="21"/>
      <c r="G105" s="29"/>
      <c r="H105" s="417"/>
      <c r="I105" s="418"/>
      <c r="J105" s="417"/>
      <c r="K105" s="418"/>
      <c r="L105" s="417"/>
      <c r="M105" s="418"/>
    </row>
    <row r="106" spans="2:13" ht="10.8" customHeight="1" x14ac:dyDescent="0.2">
      <c r="B106" s="3"/>
      <c r="D106" s="162" t="s">
        <v>241</v>
      </c>
      <c r="E106" s="155"/>
      <c r="F106" s="65"/>
      <c r="G106" s="67"/>
      <c r="H106" s="385">
        <v>171644.54</v>
      </c>
      <c r="I106" s="386"/>
      <c r="J106" s="385">
        <f>H106</f>
        <v>171644.54</v>
      </c>
      <c r="K106" s="386"/>
      <c r="L106" s="385"/>
      <c r="M106" s="386"/>
    </row>
    <row r="107" spans="2:13" ht="13.8" customHeight="1" x14ac:dyDescent="0.2">
      <c r="B107" s="3"/>
      <c r="D107" s="160" t="s">
        <v>255</v>
      </c>
      <c r="E107" s="159"/>
      <c r="F107" s="21"/>
      <c r="G107" s="29"/>
      <c r="H107" s="417"/>
      <c r="I107" s="418"/>
      <c r="J107" s="417"/>
      <c r="K107" s="418"/>
      <c r="L107" s="417"/>
      <c r="M107" s="418"/>
    </row>
    <row r="108" spans="2:13" ht="9.6" customHeight="1" x14ac:dyDescent="0.2">
      <c r="B108" s="3"/>
      <c r="D108" s="161" t="s">
        <v>239</v>
      </c>
      <c r="E108" s="159"/>
      <c r="F108" s="21"/>
      <c r="G108" s="29"/>
      <c r="H108" s="417">
        <f>1458647.95</f>
        <v>1458647.95</v>
      </c>
      <c r="I108" s="418"/>
      <c r="J108" s="417"/>
      <c r="K108" s="418"/>
      <c r="L108" s="417"/>
      <c r="M108" s="418"/>
    </row>
    <row r="109" spans="2:13" ht="10.8" customHeight="1" x14ac:dyDescent="0.2">
      <c r="B109" s="3"/>
      <c r="D109" s="161" t="s">
        <v>239</v>
      </c>
      <c r="E109" s="159"/>
      <c r="F109" s="21"/>
      <c r="G109" s="29"/>
      <c r="H109" s="417">
        <v>170171.93</v>
      </c>
      <c r="I109" s="418"/>
      <c r="J109" s="417"/>
      <c r="K109" s="418"/>
      <c r="L109" s="417"/>
      <c r="M109" s="418"/>
    </row>
    <row r="110" spans="2:13" ht="10.8" customHeight="1" x14ac:dyDescent="0.2">
      <c r="B110" s="3"/>
      <c r="D110" s="162" t="s">
        <v>241</v>
      </c>
      <c r="E110" s="155"/>
      <c r="F110" s="65"/>
      <c r="G110" s="67"/>
      <c r="H110" s="385">
        <v>5060.87</v>
      </c>
      <c r="I110" s="386"/>
      <c r="J110" s="419">
        <f>H110+H109+H108</f>
        <v>1633880.75</v>
      </c>
      <c r="K110" s="386"/>
      <c r="L110" s="385"/>
      <c r="M110" s="386"/>
    </row>
    <row r="111" spans="2:13" ht="12" customHeight="1" x14ac:dyDescent="0.2">
      <c r="B111" s="3"/>
      <c r="D111" s="160" t="s">
        <v>242</v>
      </c>
      <c r="E111" s="159"/>
      <c r="F111" s="21"/>
      <c r="G111" s="29"/>
      <c r="H111" s="417"/>
      <c r="I111" s="418"/>
      <c r="J111" s="417"/>
      <c r="K111" s="418"/>
      <c r="L111" s="417"/>
      <c r="M111" s="418"/>
    </row>
    <row r="112" spans="2:13" ht="12" customHeight="1" x14ac:dyDescent="0.2">
      <c r="B112" s="3"/>
      <c r="D112" s="161" t="s">
        <v>243</v>
      </c>
      <c r="E112" s="159"/>
      <c r="F112" s="21"/>
      <c r="G112" s="29"/>
      <c r="H112" s="417">
        <v>305000</v>
      </c>
      <c r="I112" s="418"/>
      <c r="J112" s="417"/>
      <c r="K112" s="418"/>
      <c r="L112" s="417"/>
      <c r="M112" s="418"/>
    </row>
    <row r="113" spans="2:16" ht="10.8" customHeight="1" x14ac:dyDescent="0.2">
      <c r="B113" s="3"/>
      <c r="D113" s="162" t="s">
        <v>244</v>
      </c>
      <c r="E113" s="155"/>
      <c r="F113" s="65"/>
      <c r="G113" s="67"/>
      <c r="H113" s="385">
        <v>206569.9</v>
      </c>
      <c r="I113" s="386"/>
      <c r="J113" s="385">
        <f>H113+H112</f>
        <v>511569.9</v>
      </c>
      <c r="K113" s="386"/>
      <c r="L113" s="385"/>
      <c r="M113" s="386"/>
    </row>
    <row r="114" spans="2:16" ht="10.199999999999999" customHeight="1" x14ac:dyDescent="0.2">
      <c r="B114" s="3"/>
      <c r="D114" s="160" t="s">
        <v>238</v>
      </c>
      <c r="E114" s="159"/>
      <c r="F114" s="21"/>
      <c r="G114" s="29"/>
      <c r="H114" s="417"/>
      <c r="I114" s="420"/>
      <c r="J114" s="421"/>
      <c r="K114" s="420"/>
      <c r="L114" s="421"/>
      <c r="M114" s="420"/>
    </row>
    <row r="115" spans="2:16" ht="11.4" customHeight="1" thickBot="1" x14ac:dyDescent="0.25">
      <c r="B115" s="3"/>
      <c r="D115" s="162" t="s">
        <v>239</v>
      </c>
      <c r="E115" s="155"/>
      <c r="F115" s="65"/>
      <c r="G115" s="67"/>
      <c r="H115" s="385">
        <v>1104264.03</v>
      </c>
      <c r="I115" s="386"/>
      <c r="J115" s="385">
        <v>1104264.03</v>
      </c>
      <c r="K115" s="386"/>
      <c r="L115" s="385"/>
      <c r="M115" s="386"/>
    </row>
    <row r="116" spans="2:16" ht="16.2" customHeight="1" thickBot="1" x14ac:dyDescent="0.3">
      <c r="B116" s="3"/>
      <c r="D116" s="422" t="s">
        <v>293</v>
      </c>
      <c r="E116" s="423"/>
      <c r="F116" s="423"/>
      <c r="G116" s="423"/>
      <c r="H116" s="423"/>
      <c r="I116" s="423"/>
      <c r="J116" s="424">
        <f>SUM(J99:K115)</f>
        <v>8312830.6800000006</v>
      </c>
      <c r="K116" s="425"/>
      <c r="L116" s="426"/>
      <c r="M116" s="427"/>
    </row>
    <row r="117" spans="2:16" ht="13.2" customHeight="1" thickBot="1" x14ac:dyDescent="0.25">
      <c r="B117" s="3"/>
      <c r="D117" s="161" t="s">
        <v>261</v>
      </c>
      <c r="E117" s="159"/>
      <c r="F117" s="21"/>
      <c r="G117" s="29"/>
      <c r="H117" s="417"/>
      <c r="I117" s="418"/>
      <c r="J117" s="417">
        <v>4750</v>
      </c>
      <c r="K117" s="418"/>
      <c r="L117" s="417"/>
      <c r="M117" s="418"/>
    </row>
    <row r="118" spans="2:16" ht="13.8" customHeight="1" thickBot="1" x14ac:dyDescent="0.3">
      <c r="B118" s="3"/>
      <c r="D118" s="422" t="s">
        <v>294</v>
      </c>
      <c r="E118" s="423"/>
      <c r="F118" s="423"/>
      <c r="G118" s="423"/>
      <c r="H118" s="423"/>
      <c r="I118" s="423"/>
      <c r="J118" s="423"/>
      <c r="K118" s="428"/>
      <c r="L118" s="429">
        <f>J116+J117</f>
        <v>8317580.6800000006</v>
      </c>
      <c r="M118" s="430"/>
    </row>
    <row r="119" spans="2:16" ht="14.4" customHeight="1" thickBot="1" x14ac:dyDescent="0.3">
      <c r="B119" s="3"/>
      <c r="D119" s="431" t="s">
        <v>295</v>
      </c>
      <c r="E119" s="432"/>
      <c r="F119" s="432"/>
      <c r="G119" s="432"/>
      <c r="H119" s="432"/>
      <c r="I119" s="432"/>
      <c r="J119" s="432"/>
      <c r="K119" s="433"/>
      <c r="L119" s="434">
        <f>L98+L118</f>
        <v>160785876.78</v>
      </c>
      <c r="M119" s="360"/>
    </row>
    <row r="120" spans="2:16" ht="7.95" customHeight="1" x14ac:dyDescent="0.25">
      <c r="B120" s="3"/>
    </row>
    <row r="121" spans="2:16" ht="24.6" customHeight="1" x14ac:dyDescent="0.25">
      <c r="B121" s="3"/>
      <c r="C121" s="342" t="s">
        <v>506</v>
      </c>
      <c r="D121" s="342"/>
      <c r="E121" s="342"/>
      <c r="F121" s="342"/>
      <c r="G121" s="342"/>
      <c r="H121" s="342"/>
      <c r="I121" s="342"/>
      <c r="J121" s="342"/>
      <c r="K121" s="342"/>
      <c r="L121" s="342"/>
      <c r="M121" s="342"/>
      <c r="N121" s="342"/>
      <c r="O121" s="342"/>
      <c r="P121" s="342"/>
    </row>
    <row r="122" spans="2:16" ht="13.8" customHeight="1" x14ac:dyDescent="0.25">
      <c r="B122" s="3"/>
      <c r="C122" s="342" t="s">
        <v>489</v>
      </c>
      <c r="D122" s="342"/>
      <c r="E122" s="342"/>
      <c r="F122" s="342"/>
      <c r="G122" s="342"/>
      <c r="H122" s="342"/>
      <c r="I122" s="342"/>
      <c r="J122" s="342"/>
      <c r="K122" s="342"/>
      <c r="L122" s="342"/>
      <c r="M122" s="342"/>
      <c r="N122" s="342"/>
      <c r="O122" s="342"/>
      <c r="P122" s="342"/>
    </row>
    <row r="123" spans="2:16" ht="7.95" customHeight="1" thickBot="1" x14ac:dyDescent="0.3">
      <c r="B123" s="3"/>
    </row>
    <row r="124" spans="2:16" ht="21.6" customHeight="1" thickBot="1" x14ac:dyDescent="0.3">
      <c r="B124" s="3"/>
      <c r="E124" s="408" t="s">
        <v>247</v>
      </c>
      <c r="F124" s="409"/>
      <c r="G124" s="410"/>
      <c r="H124" s="163" t="s">
        <v>50</v>
      </c>
      <c r="I124" s="408"/>
      <c r="J124" s="411"/>
      <c r="K124" s="408" t="s">
        <v>197</v>
      </c>
      <c r="L124" s="411"/>
    </row>
    <row r="125" spans="2:16" ht="14.4" customHeight="1" thickBot="1" x14ac:dyDescent="0.3">
      <c r="B125" s="3"/>
      <c r="E125" s="412" t="s">
        <v>248</v>
      </c>
      <c r="F125" s="413"/>
      <c r="G125" s="414"/>
      <c r="H125" s="164" t="s">
        <v>249</v>
      </c>
      <c r="I125" s="415">
        <v>2057315.1</v>
      </c>
      <c r="J125" s="416"/>
      <c r="K125" s="415"/>
      <c r="L125" s="416"/>
    </row>
    <row r="126" spans="2:16" ht="13.8" customHeight="1" thickBot="1" x14ac:dyDescent="0.3">
      <c r="B126" s="3"/>
      <c r="E126" s="391" t="s">
        <v>264</v>
      </c>
      <c r="F126" s="392"/>
      <c r="G126" s="392"/>
      <c r="H126" s="392"/>
      <c r="I126" s="392"/>
      <c r="J126" s="393"/>
      <c r="K126" s="394">
        <f>I125</f>
        <v>2057315.1</v>
      </c>
      <c r="L126" s="395"/>
    </row>
    <row r="127" spans="2:16" ht="12" customHeight="1" x14ac:dyDescent="0.25">
      <c r="B127" s="3"/>
      <c r="E127" s="377" t="s">
        <v>254</v>
      </c>
      <c r="F127" s="378"/>
      <c r="G127" s="379"/>
      <c r="H127" s="165">
        <v>0.1</v>
      </c>
      <c r="I127" s="380">
        <v>105404.6</v>
      </c>
      <c r="J127" s="381"/>
      <c r="K127" s="385"/>
      <c r="L127" s="386"/>
    </row>
    <row r="128" spans="2:16" ht="12" customHeight="1" x14ac:dyDescent="0.25">
      <c r="B128" s="3"/>
      <c r="E128" s="377" t="s">
        <v>251</v>
      </c>
      <c r="F128" s="378"/>
      <c r="G128" s="379"/>
      <c r="H128" s="165">
        <v>0.1</v>
      </c>
      <c r="I128" s="380">
        <v>3963716.61</v>
      </c>
      <c r="J128" s="381"/>
      <c r="K128" s="389"/>
      <c r="L128" s="390"/>
    </row>
    <row r="129" spans="2:16" ht="12" customHeight="1" x14ac:dyDescent="0.25">
      <c r="B129" s="3"/>
      <c r="E129" s="377" t="s">
        <v>253</v>
      </c>
      <c r="F129" s="378"/>
      <c r="G129" s="379"/>
      <c r="H129" s="165">
        <v>0.3</v>
      </c>
      <c r="I129" s="380">
        <v>151726.26</v>
      </c>
      <c r="J129" s="381"/>
      <c r="K129" s="389"/>
      <c r="L129" s="390"/>
    </row>
    <row r="130" spans="2:16" ht="12" customHeight="1" x14ac:dyDescent="0.25">
      <c r="B130" s="3"/>
      <c r="E130" s="377" t="s">
        <v>256</v>
      </c>
      <c r="F130" s="378"/>
      <c r="G130" s="379"/>
      <c r="H130" s="165">
        <v>0.1</v>
      </c>
      <c r="I130" s="380">
        <v>629467.75</v>
      </c>
      <c r="J130" s="381"/>
      <c r="K130" s="389"/>
      <c r="L130" s="390"/>
    </row>
    <row r="131" spans="2:16" ht="12" customHeight="1" x14ac:dyDescent="0.25">
      <c r="B131" s="3"/>
      <c r="E131" s="377" t="s">
        <v>252</v>
      </c>
      <c r="F131" s="378"/>
      <c r="G131" s="379"/>
      <c r="H131" s="165">
        <v>0.2</v>
      </c>
      <c r="I131" s="380">
        <v>304999.96000000002</v>
      </c>
      <c r="J131" s="381"/>
      <c r="K131" s="380"/>
      <c r="L131" s="381"/>
    </row>
    <row r="132" spans="2:16" ht="12" customHeight="1" thickBot="1" x14ac:dyDescent="0.3">
      <c r="B132" s="3"/>
      <c r="E132" s="382" t="s">
        <v>250</v>
      </c>
      <c r="F132" s="383"/>
      <c r="G132" s="384"/>
      <c r="H132" s="166">
        <v>0.1</v>
      </c>
      <c r="I132" s="385">
        <v>41136.03</v>
      </c>
      <c r="J132" s="386"/>
      <c r="K132" s="387"/>
      <c r="L132" s="388"/>
    </row>
    <row r="133" spans="2:16" ht="13.8" customHeight="1" thickBot="1" x14ac:dyDescent="0.3">
      <c r="B133" s="3"/>
      <c r="E133" s="391" t="s">
        <v>171</v>
      </c>
      <c r="F133" s="392"/>
      <c r="G133" s="392"/>
      <c r="H133" s="392"/>
      <c r="I133" s="392"/>
      <c r="J133" s="393"/>
      <c r="K133" s="394">
        <f>SUM(I127:J132)</f>
        <v>5196451.21</v>
      </c>
      <c r="L133" s="395"/>
    </row>
    <row r="134" spans="2:16" ht="12" customHeight="1" thickBot="1" x14ac:dyDescent="0.3">
      <c r="B134" s="3"/>
      <c r="E134" s="382" t="s">
        <v>318</v>
      </c>
      <c r="F134" s="383"/>
      <c r="G134" s="384"/>
      <c r="H134" s="166">
        <v>0.2</v>
      </c>
      <c r="I134" s="385">
        <v>791.67</v>
      </c>
      <c r="J134" s="386"/>
      <c r="K134" s="387"/>
      <c r="L134" s="388"/>
    </row>
    <row r="135" spans="2:16" ht="15" customHeight="1" thickBot="1" x14ac:dyDescent="0.3">
      <c r="B135" s="3"/>
      <c r="E135" s="391" t="s">
        <v>317</v>
      </c>
      <c r="F135" s="392"/>
      <c r="G135" s="392"/>
      <c r="H135" s="392"/>
      <c r="I135" s="392"/>
      <c r="J135" s="393"/>
      <c r="K135" s="394">
        <f>I134</f>
        <v>791.67</v>
      </c>
      <c r="L135" s="395"/>
    </row>
    <row r="136" spans="2:16" ht="3.6" customHeight="1" thickBot="1" x14ac:dyDescent="0.3">
      <c r="B136" s="3"/>
      <c r="E136" s="352"/>
      <c r="F136" s="353"/>
      <c r="G136" s="353"/>
      <c r="H136" s="167"/>
      <c r="I136" s="354"/>
      <c r="J136" s="355"/>
      <c r="K136" s="354"/>
      <c r="L136" s="355"/>
    </row>
    <row r="137" spans="2:16" ht="15" customHeight="1" thickBot="1" x14ac:dyDescent="0.3">
      <c r="B137" s="3"/>
      <c r="E137" s="356" t="s">
        <v>296</v>
      </c>
      <c r="F137" s="357"/>
      <c r="G137" s="357"/>
      <c r="H137" s="357"/>
      <c r="I137" s="357"/>
      <c r="J137" s="358"/>
      <c r="K137" s="359">
        <f>K133+K126+K135</f>
        <v>7254557.9800000004</v>
      </c>
      <c r="L137" s="360"/>
    </row>
    <row r="138" spans="2:16" ht="7.95" customHeight="1" x14ac:dyDescent="0.25">
      <c r="B138" s="3"/>
    </row>
    <row r="139" spans="2:16" ht="7.95" customHeight="1" x14ac:dyDescent="0.25">
      <c r="B139" s="3"/>
    </row>
    <row r="140" spans="2:16" ht="13.2" customHeight="1" x14ac:dyDescent="0.25">
      <c r="B140" s="17" t="s">
        <v>423</v>
      </c>
      <c r="C140" s="11" t="s">
        <v>33</v>
      </c>
    </row>
    <row r="141" spans="2:16" ht="13.2" customHeight="1" x14ac:dyDescent="0.25">
      <c r="B141" s="3"/>
      <c r="C141" s="361" t="s">
        <v>424</v>
      </c>
      <c r="D141" s="361"/>
      <c r="E141" s="361"/>
      <c r="F141" s="361"/>
      <c r="G141" s="361"/>
      <c r="H141" s="361"/>
      <c r="I141" s="361"/>
      <c r="J141" s="361"/>
      <c r="K141" s="361"/>
      <c r="L141" s="361"/>
      <c r="M141" s="361"/>
      <c r="N141" s="361"/>
      <c r="O141" s="361"/>
      <c r="P141" s="361"/>
    </row>
    <row r="142" spans="2:16" ht="7.8" customHeight="1" x14ac:dyDescent="0.25">
      <c r="B142" s="3"/>
      <c r="C142" s="325"/>
      <c r="D142" s="325"/>
      <c r="E142" s="325"/>
      <c r="F142" s="325"/>
      <c r="G142" s="325"/>
      <c r="H142" s="325"/>
      <c r="I142" s="325"/>
      <c r="J142" s="325"/>
      <c r="K142" s="325"/>
      <c r="L142" s="325"/>
      <c r="M142" s="325"/>
      <c r="N142" s="325"/>
      <c r="O142" s="325"/>
      <c r="P142" s="325"/>
    </row>
    <row r="143" spans="2:16" ht="7.95" customHeight="1" x14ac:dyDescent="0.25">
      <c r="B143" s="3"/>
    </row>
    <row r="144" spans="2:16" ht="13.2" customHeight="1" x14ac:dyDescent="0.25">
      <c r="B144" s="17" t="s">
        <v>425</v>
      </c>
      <c r="C144" s="11" t="s">
        <v>34</v>
      </c>
    </row>
    <row r="145" spans="2:16" ht="34.200000000000003" customHeight="1" x14ac:dyDescent="0.25">
      <c r="B145" s="3"/>
      <c r="C145" s="362" t="s">
        <v>504</v>
      </c>
      <c r="D145" s="362"/>
      <c r="E145" s="362"/>
      <c r="F145" s="362"/>
      <c r="G145" s="362"/>
      <c r="H145" s="362"/>
      <c r="I145" s="362"/>
      <c r="J145" s="362"/>
      <c r="K145" s="362"/>
      <c r="L145" s="362"/>
      <c r="M145" s="362"/>
      <c r="N145" s="362"/>
      <c r="O145" s="362"/>
      <c r="P145" s="362"/>
    </row>
    <row r="146" spans="2:16" ht="7.95" customHeight="1" x14ac:dyDescent="0.25">
      <c r="B146" s="3"/>
    </row>
    <row r="147" spans="2:16" ht="14.4" customHeight="1" x14ac:dyDescent="0.25">
      <c r="B147" s="17" t="s">
        <v>426</v>
      </c>
      <c r="C147" s="11" t="s">
        <v>35</v>
      </c>
    </row>
    <row r="148" spans="2:16" ht="15" customHeight="1" x14ac:dyDescent="0.25">
      <c r="B148" s="3"/>
      <c r="C148" s="342" t="s">
        <v>490</v>
      </c>
      <c r="D148" s="363"/>
      <c r="E148" s="363"/>
      <c r="F148" s="363"/>
      <c r="G148" s="363"/>
      <c r="H148" s="363"/>
      <c r="I148" s="363"/>
      <c r="J148" s="363"/>
      <c r="K148" s="363"/>
      <c r="L148" s="363"/>
      <c r="M148" s="363"/>
      <c r="N148" s="363"/>
      <c r="O148" s="364"/>
      <c r="P148" s="364"/>
    </row>
    <row r="149" spans="2:16" ht="7.95" customHeight="1" x14ac:dyDescent="0.25">
      <c r="B149" s="3"/>
    </row>
    <row r="150" spans="2:16" ht="12.6" customHeight="1" x14ac:dyDescent="0.25">
      <c r="B150" s="17" t="s">
        <v>427</v>
      </c>
      <c r="C150" s="11" t="s">
        <v>36</v>
      </c>
    </row>
    <row r="151" spans="2:16" ht="14.4" customHeight="1" x14ac:dyDescent="0.25">
      <c r="B151" s="3"/>
      <c r="C151" s="362" t="s">
        <v>428</v>
      </c>
      <c r="D151" s="362"/>
      <c r="E151" s="362"/>
      <c r="F151" s="362"/>
      <c r="G151" s="362"/>
      <c r="H151" s="362"/>
      <c r="I151" s="362"/>
      <c r="J151" s="362"/>
      <c r="K151" s="362"/>
      <c r="L151" s="362"/>
      <c r="M151" s="362"/>
      <c r="N151" s="362"/>
      <c r="O151" s="362"/>
      <c r="P151" s="362"/>
    </row>
    <row r="152" spans="2:16" ht="7.95" customHeight="1" x14ac:dyDescent="0.25">
      <c r="B152" s="3"/>
    </row>
    <row r="153" spans="2:16" ht="13.8" customHeight="1" x14ac:dyDescent="0.25">
      <c r="B153" s="17" t="s">
        <v>429</v>
      </c>
      <c r="C153" s="11" t="s">
        <v>37</v>
      </c>
    </row>
    <row r="154" spans="2:16" ht="48" customHeight="1" x14ac:dyDescent="0.25">
      <c r="B154" s="3" t="s">
        <v>388</v>
      </c>
      <c r="C154" s="342" t="s">
        <v>481</v>
      </c>
      <c r="D154" s="342"/>
      <c r="E154" s="342"/>
      <c r="F154" s="342"/>
      <c r="G154" s="342"/>
      <c r="H154" s="342"/>
      <c r="I154" s="342"/>
      <c r="J154" s="342"/>
      <c r="K154" s="342"/>
      <c r="L154" s="342"/>
      <c r="M154" s="342"/>
      <c r="N154" s="342"/>
      <c r="O154" s="342"/>
      <c r="P154" s="342"/>
    </row>
    <row r="155" spans="2:16" ht="163.19999999999999" customHeight="1" x14ac:dyDescent="0.25">
      <c r="B155" s="3"/>
      <c r="C155" s="342" t="s">
        <v>430</v>
      </c>
      <c r="D155" s="342"/>
      <c r="E155" s="342"/>
      <c r="F155" s="342"/>
      <c r="G155" s="342"/>
      <c r="H155" s="342"/>
      <c r="I155" s="342"/>
      <c r="J155" s="342"/>
      <c r="K155" s="342"/>
      <c r="L155" s="342"/>
      <c r="M155" s="342"/>
      <c r="N155" s="342"/>
      <c r="O155" s="342"/>
      <c r="P155" s="342"/>
    </row>
    <row r="156" spans="2:16" ht="7.95" customHeight="1" x14ac:dyDescent="0.25">
      <c r="B156" s="3"/>
    </row>
    <row r="157" spans="2:16" ht="12.6" customHeight="1" x14ac:dyDescent="0.25">
      <c r="B157" s="17" t="s">
        <v>431</v>
      </c>
      <c r="C157" s="11" t="s">
        <v>38</v>
      </c>
    </row>
    <row r="158" spans="2:16" ht="13.8" customHeight="1" x14ac:dyDescent="0.25">
      <c r="B158" s="3"/>
      <c r="C158" s="361" t="s">
        <v>432</v>
      </c>
      <c r="D158" s="361"/>
      <c r="E158" s="361"/>
      <c r="F158" s="361"/>
      <c r="G158" s="361"/>
      <c r="H158" s="361"/>
      <c r="I158" s="361"/>
      <c r="J158" s="361"/>
      <c r="K158" s="361"/>
      <c r="L158" s="361"/>
      <c r="M158" s="361"/>
      <c r="N158" s="361"/>
      <c r="O158" s="361"/>
      <c r="P158" s="361"/>
    </row>
    <row r="159" spans="2:16" ht="7.95" customHeight="1" x14ac:dyDescent="0.25">
      <c r="B159" s="3"/>
    </row>
    <row r="160" spans="2:16" ht="13.2" customHeight="1" x14ac:dyDescent="0.25">
      <c r="B160" s="17" t="s">
        <v>433</v>
      </c>
      <c r="C160" s="11" t="s">
        <v>39</v>
      </c>
    </row>
    <row r="161" spans="1:16" ht="19.8" customHeight="1" x14ac:dyDescent="0.25">
      <c r="B161" s="3"/>
      <c r="C161" s="365" t="s">
        <v>505</v>
      </c>
      <c r="D161" s="365"/>
      <c r="E161" s="365"/>
      <c r="F161" s="365"/>
      <c r="G161" s="365"/>
      <c r="H161" s="365"/>
      <c r="I161" s="365"/>
      <c r="J161" s="365"/>
      <c r="K161" s="365"/>
      <c r="L161" s="365"/>
      <c r="M161" s="365"/>
      <c r="N161" s="365"/>
      <c r="O161" s="365"/>
      <c r="P161" s="365"/>
    </row>
    <row r="162" spans="1:16" ht="7.95" customHeight="1" x14ac:dyDescent="0.25">
      <c r="B162" s="3"/>
    </row>
    <row r="163" spans="1:16" ht="13.2" customHeight="1" x14ac:dyDescent="0.25">
      <c r="B163" s="17" t="s">
        <v>434</v>
      </c>
      <c r="C163" s="11" t="s">
        <v>40</v>
      </c>
    </row>
    <row r="164" spans="1:16" ht="15" customHeight="1" x14ac:dyDescent="0.25">
      <c r="B164" s="3"/>
      <c r="C164" s="361" t="s">
        <v>435</v>
      </c>
      <c r="D164" s="361"/>
      <c r="E164" s="361"/>
      <c r="F164" s="361"/>
      <c r="G164" s="361"/>
      <c r="H164" s="361"/>
      <c r="I164" s="361"/>
      <c r="J164" s="361"/>
      <c r="K164" s="361"/>
      <c r="L164" s="361"/>
      <c r="M164" s="361"/>
      <c r="N164" s="361"/>
      <c r="O164" s="361"/>
      <c r="P164" s="361"/>
    </row>
    <row r="165" spans="1:16" ht="14.4" customHeight="1" x14ac:dyDescent="0.25">
      <c r="B165" s="17" t="s">
        <v>436</v>
      </c>
      <c r="C165" s="11" t="s">
        <v>41</v>
      </c>
    </row>
    <row r="166" spans="1:16" ht="26.4" customHeight="1" x14ac:dyDescent="0.25">
      <c r="B166" s="3"/>
      <c r="C166" s="366" t="s">
        <v>437</v>
      </c>
      <c r="D166" s="366"/>
      <c r="E166" s="366"/>
      <c r="F166" s="366"/>
      <c r="G166" s="366"/>
      <c r="H166" s="366"/>
      <c r="I166" s="366"/>
      <c r="J166" s="366"/>
      <c r="K166" s="366"/>
      <c r="L166" s="366"/>
      <c r="M166" s="366"/>
      <c r="N166" s="366"/>
      <c r="O166" s="366"/>
      <c r="P166" s="366"/>
    </row>
    <row r="167" spans="1:16" ht="7.95" customHeight="1" x14ac:dyDescent="0.25">
      <c r="B167" s="3"/>
    </row>
    <row r="168" spans="1:16" ht="7.95" customHeight="1" x14ac:dyDescent="0.25">
      <c r="B168" s="3"/>
    </row>
    <row r="169" spans="1:16" ht="7.95" customHeight="1" x14ac:dyDescent="0.25">
      <c r="B169" s="3"/>
    </row>
    <row r="170" spans="1:16" ht="7.95" customHeight="1" x14ac:dyDescent="0.25">
      <c r="B170" s="3"/>
    </row>
    <row r="171" spans="1:16" ht="7.95" customHeight="1" x14ac:dyDescent="0.25">
      <c r="B171" s="3"/>
      <c r="C171" s="7"/>
    </row>
    <row r="172" spans="1:16" ht="12" x14ac:dyDescent="0.25">
      <c r="A172" s="452" t="s">
        <v>472</v>
      </c>
      <c r="B172" s="452"/>
      <c r="C172" s="452"/>
      <c r="D172" s="452"/>
      <c r="E172" s="452"/>
      <c r="F172" s="452"/>
      <c r="G172" s="452"/>
      <c r="H172" s="452"/>
      <c r="I172" s="452"/>
      <c r="J172" s="452"/>
      <c r="K172" s="452"/>
      <c r="L172" s="452"/>
      <c r="M172" s="452"/>
      <c r="N172" s="452"/>
      <c r="O172" s="452"/>
      <c r="P172" s="452"/>
    </row>
    <row r="173" spans="1:16" ht="7.95" customHeight="1" x14ac:dyDescent="0.25">
      <c r="A173" s="177"/>
      <c r="B173" s="177"/>
      <c r="C173" s="177"/>
      <c r="D173" s="177"/>
      <c r="E173" s="177"/>
      <c r="F173" s="177"/>
      <c r="G173" s="177"/>
      <c r="H173" s="177"/>
      <c r="I173" s="177"/>
      <c r="J173" s="177"/>
      <c r="K173" s="177"/>
      <c r="L173" s="177"/>
      <c r="M173" s="177"/>
      <c r="N173" s="177"/>
      <c r="O173" s="177"/>
    </row>
    <row r="174" spans="1:16" ht="13.8" customHeight="1" x14ac:dyDescent="0.25">
      <c r="A174" s="315"/>
      <c r="B174" s="2" t="s">
        <v>438</v>
      </c>
      <c r="C174" s="13" t="s">
        <v>18</v>
      </c>
      <c r="D174" s="318"/>
      <c r="E174" s="318"/>
      <c r="F174" s="318"/>
      <c r="G174" s="315"/>
      <c r="H174" s="315"/>
      <c r="I174" s="315"/>
      <c r="J174" s="315"/>
      <c r="K174" s="315"/>
      <c r="L174" s="315"/>
      <c r="M174" s="315"/>
      <c r="N174" s="315"/>
      <c r="O174" s="315"/>
    </row>
    <row r="175" spans="1:16" ht="7.95" customHeight="1" x14ac:dyDescent="0.25">
      <c r="A175" s="315"/>
      <c r="B175" s="315"/>
      <c r="C175" s="315"/>
      <c r="D175" s="315"/>
      <c r="E175" s="315"/>
      <c r="F175" s="315"/>
      <c r="G175" s="315"/>
      <c r="H175" s="315"/>
      <c r="I175" s="315"/>
      <c r="J175" s="315"/>
      <c r="K175" s="315"/>
      <c r="L175" s="315"/>
      <c r="M175" s="315"/>
      <c r="N175" s="315"/>
      <c r="O175" s="315"/>
    </row>
    <row r="176" spans="1:16" ht="12.6" customHeight="1" x14ac:dyDescent="0.25">
      <c r="A176" s="315"/>
      <c r="B176" s="315"/>
      <c r="C176" s="2" t="s">
        <v>306</v>
      </c>
      <c r="D176" s="315"/>
      <c r="E176" s="315"/>
      <c r="F176" s="315"/>
      <c r="G176" s="315"/>
      <c r="H176" s="315"/>
      <c r="I176" s="315"/>
      <c r="J176" s="315"/>
      <c r="K176" s="315"/>
      <c r="L176" s="315"/>
      <c r="M176" s="315"/>
      <c r="N176" s="315"/>
      <c r="O176" s="315"/>
    </row>
    <row r="177" spans="1:16" ht="14.4" customHeight="1" x14ac:dyDescent="0.25">
      <c r="A177" s="315"/>
      <c r="B177" s="315"/>
      <c r="C177" s="367" t="s">
        <v>440</v>
      </c>
      <c r="D177" s="368"/>
      <c r="E177" s="368"/>
      <c r="F177" s="368"/>
      <c r="G177" s="368"/>
      <c r="H177" s="368"/>
      <c r="I177" s="368"/>
      <c r="J177" s="368"/>
      <c r="K177" s="368"/>
      <c r="L177" s="368"/>
      <c r="M177" s="368"/>
      <c r="N177" s="368"/>
      <c r="O177" s="369"/>
      <c r="P177" s="369"/>
    </row>
    <row r="178" spans="1:16" ht="7.2" customHeight="1" x14ac:dyDescent="0.25">
      <c r="A178" s="315"/>
      <c r="B178" s="315"/>
      <c r="C178" s="316"/>
      <c r="D178" s="317"/>
      <c r="E178" s="317"/>
      <c r="F178" s="317"/>
      <c r="G178" s="317"/>
      <c r="H178" s="317"/>
      <c r="I178" s="317"/>
      <c r="J178" s="317"/>
      <c r="K178" s="317"/>
      <c r="L178" s="317"/>
      <c r="M178" s="317"/>
      <c r="N178" s="317"/>
      <c r="O178" s="319"/>
      <c r="P178" s="319"/>
    </row>
    <row r="179" spans="1:16" ht="12.6" customHeight="1" x14ac:dyDescent="0.25">
      <c r="A179" s="315"/>
      <c r="B179" s="315"/>
      <c r="C179" s="315"/>
      <c r="D179" s="315"/>
      <c r="E179" s="370" t="s">
        <v>43</v>
      </c>
      <c r="F179" s="371"/>
      <c r="G179" s="371"/>
      <c r="H179" s="371"/>
      <c r="I179" s="371"/>
      <c r="J179" s="371"/>
      <c r="K179" s="372"/>
      <c r="L179" s="370">
        <v>2024</v>
      </c>
      <c r="M179" s="371"/>
      <c r="N179" s="372"/>
      <c r="O179" s="315"/>
    </row>
    <row r="180" spans="1:16" ht="10.8" customHeight="1" x14ac:dyDescent="0.2">
      <c r="A180" s="315"/>
      <c r="B180" s="315"/>
      <c r="C180" s="315"/>
      <c r="D180" s="315"/>
      <c r="E180" s="343" t="s">
        <v>307</v>
      </c>
      <c r="F180" s="343"/>
      <c r="G180" s="343"/>
      <c r="H180" s="343"/>
      <c r="I180" s="343"/>
      <c r="J180" s="343"/>
      <c r="K180" s="343"/>
      <c r="L180" s="344">
        <v>6750000</v>
      </c>
      <c r="M180" s="345"/>
      <c r="N180" s="346"/>
      <c r="O180" s="315"/>
    </row>
    <row r="181" spans="1:16" ht="10.8" customHeight="1" x14ac:dyDescent="0.2">
      <c r="A181" s="315"/>
      <c r="B181" s="315"/>
      <c r="C181" s="315"/>
      <c r="D181" s="315"/>
      <c r="E181" s="343" t="s">
        <v>308</v>
      </c>
      <c r="F181" s="343"/>
      <c r="G181" s="343"/>
      <c r="H181" s="343"/>
      <c r="I181" s="343"/>
      <c r="J181" s="343"/>
      <c r="K181" s="343"/>
      <c r="L181" s="347">
        <v>71693.86</v>
      </c>
      <c r="M181" s="347"/>
      <c r="N181" s="347"/>
      <c r="O181" s="315"/>
    </row>
    <row r="182" spans="1:16" ht="12.6" customHeight="1" x14ac:dyDescent="0.25">
      <c r="A182" s="315"/>
      <c r="B182" s="315"/>
      <c r="C182" s="315"/>
      <c r="D182" s="315"/>
      <c r="E182" s="348" t="s">
        <v>441</v>
      </c>
      <c r="F182" s="349"/>
      <c r="G182" s="349"/>
      <c r="H182" s="349"/>
      <c r="I182" s="349"/>
      <c r="J182" s="349"/>
      <c r="K182" s="350"/>
      <c r="L182" s="351">
        <f>SUM(L180:N181)</f>
        <v>6821693.8600000003</v>
      </c>
      <c r="M182" s="351"/>
      <c r="N182" s="351"/>
      <c r="O182" s="315"/>
    </row>
    <row r="183" spans="1:16" ht="7.95" customHeight="1" x14ac:dyDescent="0.25">
      <c r="A183" s="315"/>
      <c r="B183" s="315"/>
      <c r="C183" s="315"/>
      <c r="D183" s="315"/>
      <c r="E183" s="315"/>
      <c r="F183" s="315"/>
      <c r="G183" s="315"/>
      <c r="H183" s="315"/>
      <c r="I183" s="315"/>
      <c r="J183" s="315"/>
      <c r="K183" s="315"/>
      <c r="L183" s="315"/>
      <c r="M183" s="315"/>
      <c r="N183" s="315"/>
      <c r="O183" s="315"/>
    </row>
    <row r="184" spans="1:16" ht="12.6" customHeight="1" x14ac:dyDescent="0.25">
      <c r="A184" s="315"/>
      <c r="B184" s="315"/>
      <c r="C184" s="2" t="s">
        <v>1</v>
      </c>
      <c r="D184" s="315"/>
      <c r="E184" s="315"/>
      <c r="F184" s="315"/>
      <c r="G184" s="315"/>
      <c r="H184" s="315"/>
      <c r="I184" s="315"/>
      <c r="J184" s="315"/>
      <c r="K184" s="315"/>
      <c r="L184" s="315"/>
      <c r="M184" s="315"/>
      <c r="N184" s="315"/>
      <c r="O184" s="315"/>
    </row>
    <row r="185" spans="1:16" ht="27.6" customHeight="1" x14ac:dyDescent="0.25">
      <c r="A185" s="315"/>
      <c r="B185" s="315"/>
      <c r="C185" s="342" t="s">
        <v>485</v>
      </c>
      <c r="D185" s="342"/>
      <c r="E185" s="342"/>
      <c r="F185" s="342"/>
      <c r="G185" s="342"/>
      <c r="H185" s="342"/>
      <c r="I185" s="342"/>
      <c r="J185" s="342"/>
      <c r="K185" s="342"/>
      <c r="L185" s="342"/>
      <c r="M185" s="342"/>
      <c r="N185" s="342"/>
      <c r="O185" s="342"/>
      <c r="P185" s="342"/>
    </row>
    <row r="186" spans="1:16" ht="7.95" customHeight="1" x14ac:dyDescent="0.25">
      <c r="A186" s="315"/>
      <c r="B186" s="315"/>
      <c r="C186" s="315"/>
      <c r="D186" s="315"/>
      <c r="E186" s="315"/>
      <c r="F186" s="315"/>
      <c r="G186" s="315"/>
      <c r="H186" s="315"/>
      <c r="I186" s="315"/>
      <c r="J186" s="315"/>
      <c r="K186" s="315"/>
      <c r="L186" s="315"/>
      <c r="M186" s="315"/>
      <c r="N186" s="315"/>
      <c r="O186" s="315"/>
    </row>
    <row r="187" spans="1:16" ht="11.4" customHeight="1" x14ac:dyDescent="0.25">
      <c r="A187" s="323"/>
      <c r="B187" s="323"/>
      <c r="C187" s="323"/>
      <c r="D187" s="370" t="s">
        <v>43</v>
      </c>
      <c r="E187" s="371"/>
      <c r="F187" s="371"/>
      <c r="G187" s="371"/>
      <c r="H187" s="371"/>
      <c r="I187" s="371"/>
      <c r="J187" s="371"/>
      <c r="K187" s="371"/>
      <c r="L187" s="372"/>
      <c r="M187" s="370">
        <v>2024</v>
      </c>
      <c r="N187" s="371"/>
      <c r="O187" s="372"/>
    </row>
    <row r="188" spans="1:16" ht="10.8" customHeight="1" x14ac:dyDescent="0.2">
      <c r="A188" s="323"/>
      <c r="B188" s="323"/>
      <c r="C188" s="323"/>
      <c r="D188" s="499" t="s">
        <v>199</v>
      </c>
      <c r="E188" s="500"/>
      <c r="F188" s="500"/>
      <c r="G188" s="500"/>
      <c r="H188" s="500"/>
      <c r="I188" s="500"/>
      <c r="J188" s="500"/>
      <c r="K188" s="500"/>
      <c r="L188" s="501"/>
      <c r="M188" s="344">
        <v>6750000</v>
      </c>
      <c r="N188" s="345"/>
      <c r="O188" s="346"/>
    </row>
    <row r="189" spans="1:16" ht="10.8" customHeight="1" x14ac:dyDescent="0.2">
      <c r="A189" s="323"/>
      <c r="B189" s="323"/>
      <c r="C189" s="323"/>
      <c r="D189" s="499" t="s">
        <v>259</v>
      </c>
      <c r="E189" s="500"/>
      <c r="F189" s="500"/>
      <c r="G189" s="500"/>
      <c r="H189" s="500"/>
      <c r="I189" s="500"/>
      <c r="J189" s="500"/>
      <c r="K189" s="500"/>
      <c r="L189" s="501"/>
      <c r="M189" s="344">
        <v>0</v>
      </c>
      <c r="N189" s="345"/>
      <c r="O189" s="346"/>
    </row>
    <row r="190" spans="1:16" ht="10.8" customHeight="1" x14ac:dyDescent="0.25">
      <c r="A190" s="323"/>
      <c r="B190" s="323"/>
      <c r="C190" s="323"/>
      <c r="D190" s="463" t="s">
        <v>45</v>
      </c>
      <c r="E190" s="464"/>
      <c r="F190" s="464"/>
      <c r="G190" s="464"/>
      <c r="H190" s="464"/>
      <c r="I190" s="464"/>
      <c r="J190" s="464"/>
      <c r="K190" s="464"/>
      <c r="L190" s="465"/>
      <c r="M190" s="579">
        <f>M188+M189</f>
        <v>6750000</v>
      </c>
      <c r="N190" s="580"/>
      <c r="O190" s="581"/>
    </row>
    <row r="191" spans="1:16" ht="7.95" customHeight="1" x14ac:dyDescent="0.25">
      <c r="A191" s="323"/>
      <c r="B191" s="323"/>
      <c r="C191" s="323"/>
      <c r="D191" s="323"/>
      <c r="E191" s="323"/>
      <c r="F191" s="323"/>
      <c r="G191" s="323"/>
      <c r="H191" s="323"/>
      <c r="I191" s="323"/>
      <c r="J191" s="323"/>
      <c r="K191" s="323"/>
      <c r="L191" s="323"/>
      <c r="M191" s="323"/>
      <c r="N191" s="323"/>
      <c r="O191" s="323"/>
    </row>
    <row r="192" spans="1:16" ht="245.4" customHeight="1" x14ac:dyDescent="0.25">
      <c r="A192" s="323"/>
      <c r="B192" s="323"/>
      <c r="C192" s="342" t="s">
        <v>379</v>
      </c>
      <c r="D192" s="342"/>
      <c r="E192" s="342"/>
      <c r="F192" s="342"/>
      <c r="G192" s="342"/>
      <c r="H192" s="342"/>
      <c r="I192" s="342"/>
      <c r="J192" s="342"/>
      <c r="K192" s="342"/>
      <c r="L192" s="342"/>
      <c r="M192" s="342"/>
      <c r="N192" s="342"/>
      <c r="O192" s="342"/>
      <c r="P192" s="342"/>
    </row>
    <row r="193" spans="1:16" ht="7.95" customHeight="1" x14ac:dyDescent="0.25">
      <c r="A193" s="323"/>
      <c r="B193" s="323"/>
      <c r="C193" s="323"/>
      <c r="D193" s="323"/>
      <c r="E193" s="323"/>
      <c r="F193" s="323"/>
      <c r="G193" s="323"/>
      <c r="H193" s="323"/>
      <c r="I193" s="323"/>
      <c r="J193" s="323"/>
      <c r="K193" s="323"/>
      <c r="L193" s="323"/>
      <c r="M193" s="323"/>
      <c r="N193" s="323"/>
      <c r="O193" s="323"/>
    </row>
    <row r="194" spans="1:16" ht="10.8" customHeight="1" x14ac:dyDescent="0.2">
      <c r="A194" s="323"/>
      <c r="B194" s="323"/>
      <c r="C194" s="118" t="s">
        <v>159</v>
      </c>
      <c r="D194" s="323"/>
      <c r="E194" s="323"/>
      <c r="F194" s="323"/>
      <c r="G194" s="323"/>
      <c r="H194" s="323"/>
      <c r="I194" s="323"/>
      <c r="J194" s="323"/>
      <c r="K194" s="323"/>
      <c r="L194" s="323"/>
      <c r="M194" s="323"/>
      <c r="N194" s="323"/>
      <c r="O194" s="323"/>
    </row>
    <row r="195" spans="1:16" ht="14.4" customHeight="1" x14ac:dyDescent="0.25">
      <c r="A195" s="323"/>
      <c r="B195" s="323"/>
      <c r="C195" s="342" t="s">
        <v>442</v>
      </c>
      <c r="D195" s="445"/>
      <c r="E195" s="445"/>
      <c r="F195" s="445"/>
      <c r="G195" s="445"/>
      <c r="H195" s="445"/>
      <c r="I195" s="445"/>
      <c r="J195" s="445"/>
      <c r="K195" s="445"/>
      <c r="L195" s="445"/>
      <c r="M195" s="445"/>
      <c r="N195" s="445"/>
      <c r="O195" s="504"/>
      <c r="P195" s="504"/>
    </row>
    <row r="196" spans="1:16" ht="7.95" customHeight="1" x14ac:dyDescent="0.25">
      <c r="A196" s="323"/>
      <c r="B196" s="323"/>
      <c r="C196" s="323"/>
      <c r="D196" s="323"/>
      <c r="E196" s="323"/>
      <c r="F196" s="323"/>
      <c r="G196" s="323"/>
      <c r="H196" s="323"/>
      <c r="I196" s="323"/>
      <c r="J196" s="323"/>
      <c r="K196" s="323"/>
      <c r="L196" s="323"/>
      <c r="M196" s="323"/>
      <c r="N196" s="323"/>
      <c r="O196" s="323"/>
    </row>
    <row r="197" spans="1:16" ht="12" customHeight="1" x14ac:dyDescent="0.25">
      <c r="A197" s="323"/>
      <c r="B197" s="323"/>
      <c r="C197" s="323"/>
      <c r="D197" s="370" t="s">
        <v>43</v>
      </c>
      <c r="E197" s="371"/>
      <c r="F197" s="371"/>
      <c r="G197" s="371"/>
      <c r="H197" s="371"/>
      <c r="I197" s="371"/>
      <c r="J197" s="371"/>
      <c r="K197" s="371"/>
      <c r="L197" s="372"/>
      <c r="M197" s="370">
        <v>2024</v>
      </c>
      <c r="N197" s="371"/>
      <c r="O197" s="372"/>
    </row>
    <row r="198" spans="1:16" ht="12.6" customHeight="1" x14ac:dyDescent="0.2">
      <c r="A198" s="323"/>
      <c r="B198" s="323"/>
      <c r="C198" s="323"/>
      <c r="D198" s="499" t="s">
        <v>265</v>
      </c>
      <c r="E198" s="500"/>
      <c r="F198" s="500"/>
      <c r="G198" s="500"/>
      <c r="H198" s="500"/>
      <c r="I198" s="500"/>
      <c r="J198" s="500"/>
      <c r="K198" s="500"/>
      <c r="L198" s="501"/>
      <c r="M198" s="344">
        <v>71691.69</v>
      </c>
      <c r="N198" s="345"/>
      <c r="O198" s="346"/>
    </row>
    <row r="199" spans="1:16" ht="10.8" customHeight="1" x14ac:dyDescent="0.2">
      <c r="A199" s="323"/>
      <c r="B199" s="323"/>
      <c r="C199" s="323"/>
      <c r="D199" s="499" t="s">
        <v>266</v>
      </c>
      <c r="E199" s="500"/>
      <c r="F199" s="500"/>
      <c r="G199" s="500"/>
      <c r="H199" s="500"/>
      <c r="I199" s="500"/>
      <c r="J199" s="500"/>
      <c r="K199" s="500"/>
      <c r="L199" s="501"/>
      <c r="M199" s="344">
        <v>0</v>
      </c>
      <c r="N199" s="345"/>
      <c r="O199" s="346"/>
    </row>
    <row r="200" spans="1:16" ht="10.8" customHeight="1" x14ac:dyDescent="0.2">
      <c r="A200" s="323"/>
      <c r="B200" s="323"/>
      <c r="C200" s="323"/>
      <c r="D200" s="499" t="s">
        <v>291</v>
      </c>
      <c r="E200" s="500"/>
      <c r="F200" s="500"/>
      <c r="G200" s="500"/>
      <c r="H200" s="500"/>
      <c r="I200" s="500"/>
      <c r="J200" s="500"/>
      <c r="K200" s="500"/>
      <c r="L200" s="501"/>
      <c r="M200" s="344">
        <v>0</v>
      </c>
      <c r="N200" s="345"/>
      <c r="O200" s="346"/>
    </row>
    <row r="201" spans="1:16" ht="10.8" customHeight="1" x14ac:dyDescent="0.2">
      <c r="A201" s="315"/>
      <c r="B201" s="315"/>
      <c r="C201" s="315"/>
      <c r="D201" s="499" t="s">
        <v>486</v>
      </c>
      <c r="E201" s="500"/>
      <c r="F201" s="500"/>
      <c r="G201" s="500"/>
      <c r="H201" s="500"/>
      <c r="I201" s="500"/>
      <c r="J201" s="500"/>
      <c r="K201" s="500"/>
      <c r="L201" s="501"/>
      <c r="M201" s="344">
        <v>2.17</v>
      </c>
      <c r="N201" s="345"/>
      <c r="O201" s="346"/>
    </row>
    <row r="202" spans="1:16" ht="13.8" customHeight="1" x14ac:dyDescent="0.25">
      <c r="A202" s="315"/>
      <c r="B202" s="315"/>
      <c r="C202" s="315"/>
      <c r="D202" s="463" t="s">
        <v>45</v>
      </c>
      <c r="E202" s="464"/>
      <c r="F202" s="464"/>
      <c r="G202" s="464"/>
      <c r="H202" s="464"/>
      <c r="I202" s="464"/>
      <c r="J202" s="464"/>
      <c r="K202" s="464"/>
      <c r="L202" s="465"/>
      <c r="M202" s="579">
        <f>SUM(M198:O201)</f>
        <v>71693.86</v>
      </c>
      <c r="N202" s="580"/>
      <c r="O202" s="581"/>
    </row>
    <row r="203" spans="1:16" ht="7.95" customHeight="1" x14ac:dyDescent="0.25">
      <c r="A203" s="315"/>
      <c r="B203" s="315"/>
      <c r="C203" s="315"/>
      <c r="D203" s="315"/>
      <c r="E203" s="315"/>
      <c r="F203" s="315"/>
      <c r="G203" s="315"/>
      <c r="H203" s="315"/>
      <c r="I203" s="315"/>
      <c r="J203" s="315"/>
      <c r="K203" s="315"/>
      <c r="L203" s="315"/>
      <c r="M203" s="315"/>
      <c r="N203" s="315"/>
      <c r="O203" s="315"/>
    </row>
    <row r="204" spans="1:16" ht="12.6" customHeight="1" x14ac:dyDescent="0.25">
      <c r="A204" s="323"/>
      <c r="B204" s="323"/>
      <c r="C204" s="2" t="s">
        <v>12</v>
      </c>
      <c r="D204" s="323"/>
      <c r="E204" s="323"/>
      <c r="F204" s="323"/>
      <c r="G204" s="323"/>
      <c r="H204" s="323"/>
      <c r="I204" s="323"/>
      <c r="J204" s="323"/>
      <c r="K204" s="323"/>
      <c r="L204" s="323"/>
      <c r="M204" s="323"/>
      <c r="N204" s="323"/>
      <c r="O204" s="323"/>
    </row>
    <row r="205" spans="1:16" ht="22.8" customHeight="1" x14ac:dyDescent="0.25">
      <c r="A205" s="323"/>
      <c r="B205" s="323"/>
      <c r="C205" s="342" t="s">
        <v>443</v>
      </c>
      <c r="D205" s="445"/>
      <c r="E205" s="445"/>
      <c r="F205" s="445"/>
      <c r="G205" s="445"/>
      <c r="H205" s="445"/>
      <c r="I205" s="445"/>
      <c r="J205" s="445"/>
      <c r="K205" s="445"/>
      <c r="L205" s="445"/>
      <c r="M205" s="445"/>
      <c r="N205" s="445"/>
      <c r="O205" s="627"/>
      <c r="P205" s="627"/>
    </row>
    <row r="206" spans="1:16" ht="7.95" customHeight="1" x14ac:dyDescent="0.25">
      <c r="A206" s="323"/>
      <c r="B206" s="323"/>
      <c r="C206" s="323"/>
      <c r="D206" s="323"/>
      <c r="E206" s="323"/>
      <c r="F206" s="323"/>
      <c r="G206" s="323"/>
      <c r="H206" s="323"/>
      <c r="I206" s="323"/>
      <c r="J206" s="323"/>
      <c r="K206" s="323"/>
      <c r="L206" s="323"/>
      <c r="M206" s="323"/>
      <c r="N206" s="323"/>
      <c r="O206" s="323"/>
    </row>
    <row r="207" spans="1:16" ht="60.6" customHeight="1" x14ac:dyDescent="0.25">
      <c r="A207" s="323"/>
      <c r="B207" s="323"/>
      <c r="C207" s="342" t="s">
        <v>444</v>
      </c>
      <c r="D207" s="342"/>
      <c r="E207" s="342"/>
      <c r="F207" s="342"/>
      <c r="G207" s="342"/>
      <c r="H207" s="342"/>
      <c r="I207" s="342"/>
      <c r="J207" s="342"/>
      <c r="K207" s="342"/>
      <c r="L207" s="342"/>
      <c r="M207" s="342"/>
      <c r="N207" s="342"/>
      <c r="O207" s="342"/>
      <c r="P207" s="342"/>
    </row>
    <row r="208" spans="1:16" ht="7.95" customHeight="1" x14ac:dyDescent="0.25">
      <c r="A208" s="323"/>
      <c r="B208" s="323"/>
      <c r="C208" s="323"/>
      <c r="D208" s="323"/>
      <c r="E208" s="323"/>
      <c r="F208" s="323"/>
      <c r="G208" s="323"/>
      <c r="H208" s="323"/>
      <c r="I208" s="323"/>
      <c r="J208" s="323"/>
      <c r="K208" s="323"/>
      <c r="L208" s="323"/>
      <c r="M208" s="323"/>
      <c r="N208" s="323"/>
      <c r="O208" s="323"/>
    </row>
    <row r="209" spans="1:16" ht="12.6" customHeight="1" x14ac:dyDescent="0.25">
      <c r="A209" s="323"/>
      <c r="B209" s="323"/>
      <c r="C209" s="323"/>
      <c r="D209" s="323"/>
      <c r="E209" s="370" t="s">
        <v>43</v>
      </c>
      <c r="F209" s="371"/>
      <c r="G209" s="371"/>
      <c r="H209" s="371"/>
      <c r="I209" s="371"/>
      <c r="J209" s="371"/>
      <c r="K209" s="372"/>
      <c r="L209" s="628">
        <v>2022</v>
      </c>
      <c r="M209" s="629"/>
      <c r="N209" s="630"/>
      <c r="O209" s="323"/>
    </row>
    <row r="210" spans="1:16" ht="10.8" customHeight="1" x14ac:dyDescent="0.2">
      <c r="A210" s="323"/>
      <c r="B210" s="323"/>
      <c r="C210" s="323"/>
      <c r="D210" s="323"/>
      <c r="E210" s="343" t="s">
        <v>177</v>
      </c>
      <c r="F210" s="343"/>
      <c r="G210" s="343"/>
      <c r="H210" s="343"/>
      <c r="I210" s="343"/>
      <c r="J210" s="343"/>
      <c r="K210" s="343"/>
      <c r="L210" s="347">
        <v>6143649.71</v>
      </c>
      <c r="M210" s="347"/>
      <c r="N210" s="347"/>
      <c r="O210" s="323"/>
    </row>
    <row r="211" spans="1:16" ht="10.8" customHeight="1" x14ac:dyDescent="0.2">
      <c r="A211" s="323"/>
      <c r="B211" s="323"/>
      <c r="C211" s="323"/>
      <c r="D211" s="323"/>
      <c r="E211" s="343" t="s">
        <v>178</v>
      </c>
      <c r="F211" s="343"/>
      <c r="G211" s="343"/>
      <c r="H211" s="343"/>
      <c r="I211" s="343"/>
      <c r="J211" s="343"/>
      <c r="K211" s="343"/>
      <c r="L211" s="347">
        <v>0</v>
      </c>
      <c r="M211" s="347"/>
      <c r="N211" s="347"/>
      <c r="O211" s="323"/>
    </row>
    <row r="212" spans="1:16" ht="10.8" customHeight="1" x14ac:dyDescent="0.2">
      <c r="A212" s="323"/>
      <c r="B212" s="323"/>
      <c r="C212" s="323"/>
      <c r="D212" s="323"/>
      <c r="E212" s="343" t="s">
        <v>179</v>
      </c>
      <c r="F212" s="343"/>
      <c r="G212" s="343"/>
      <c r="H212" s="343"/>
      <c r="I212" s="343"/>
      <c r="J212" s="343"/>
      <c r="K212" s="343"/>
      <c r="L212" s="347">
        <v>0</v>
      </c>
      <c r="M212" s="347"/>
      <c r="N212" s="347"/>
      <c r="O212" s="323"/>
    </row>
    <row r="213" spans="1:16" ht="10.8" customHeight="1" x14ac:dyDescent="0.2">
      <c r="A213" s="323"/>
      <c r="B213" s="323"/>
      <c r="C213" s="323"/>
      <c r="D213" s="323"/>
      <c r="E213" s="343" t="s">
        <v>180</v>
      </c>
      <c r="F213" s="343"/>
      <c r="G213" s="343"/>
      <c r="H213" s="343"/>
      <c r="I213" s="343"/>
      <c r="J213" s="343"/>
      <c r="K213" s="343"/>
      <c r="L213" s="347">
        <v>0</v>
      </c>
      <c r="M213" s="347"/>
      <c r="N213" s="347"/>
      <c r="O213" s="323"/>
    </row>
    <row r="214" spans="1:16" ht="10.8" customHeight="1" x14ac:dyDescent="0.2">
      <c r="A214" s="323"/>
      <c r="B214" s="323"/>
      <c r="C214" s="323"/>
      <c r="D214" s="323"/>
      <c r="E214" s="343" t="s">
        <v>181</v>
      </c>
      <c r="F214" s="343"/>
      <c r="G214" s="343"/>
      <c r="H214" s="343"/>
      <c r="I214" s="343"/>
      <c r="J214" s="343"/>
      <c r="K214" s="343"/>
      <c r="L214" s="347">
        <v>9714067.4900000002</v>
      </c>
      <c r="M214" s="347"/>
      <c r="N214" s="347"/>
      <c r="O214" s="323"/>
    </row>
    <row r="215" spans="1:16" ht="13.8" customHeight="1" x14ac:dyDescent="0.25">
      <c r="A215" s="323"/>
      <c r="B215" s="323"/>
      <c r="C215" s="323"/>
      <c r="D215" s="323"/>
      <c r="E215" s="348" t="s">
        <v>157</v>
      </c>
      <c r="F215" s="349"/>
      <c r="G215" s="349"/>
      <c r="H215" s="349"/>
      <c r="I215" s="349"/>
      <c r="J215" s="349"/>
      <c r="K215" s="350"/>
      <c r="L215" s="351">
        <f>SUM(L210:N214)</f>
        <v>15857717.199999999</v>
      </c>
      <c r="M215" s="351"/>
      <c r="N215" s="351"/>
      <c r="O215" s="323"/>
    </row>
    <row r="216" spans="1:16" ht="7.95" customHeight="1" x14ac:dyDescent="0.25">
      <c r="A216" s="323"/>
      <c r="B216" s="323"/>
      <c r="C216" s="323"/>
      <c r="D216" s="323"/>
      <c r="E216" s="323"/>
      <c r="F216" s="323"/>
      <c r="G216" s="323"/>
      <c r="H216" s="323"/>
      <c r="I216" s="323"/>
      <c r="J216" s="323"/>
      <c r="K216" s="323"/>
      <c r="L216" s="323"/>
      <c r="M216" s="323"/>
      <c r="N216" s="323"/>
      <c r="O216" s="323"/>
    </row>
    <row r="217" spans="1:16" ht="10.8" customHeight="1" x14ac:dyDescent="0.25">
      <c r="A217" s="323"/>
      <c r="B217" s="323"/>
      <c r="C217" s="126" t="s">
        <v>200</v>
      </c>
      <c r="D217" s="323"/>
      <c r="E217" s="323"/>
      <c r="F217" s="323"/>
      <c r="G217" s="323"/>
      <c r="H217" s="323"/>
      <c r="I217" s="323"/>
      <c r="J217" s="323"/>
      <c r="K217" s="323"/>
      <c r="L217" s="323"/>
      <c r="M217" s="323"/>
      <c r="N217" s="323"/>
      <c r="O217" s="323"/>
    </row>
    <row r="218" spans="1:16" ht="21.6" customHeight="1" x14ac:dyDescent="0.25">
      <c r="A218" s="323"/>
      <c r="B218" s="323"/>
      <c r="C218" s="466" t="s">
        <v>511</v>
      </c>
      <c r="D218" s="466"/>
      <c r="E218" s="466"/>
      <c r="F218" s="466"/>
      <c r="G218" s="466"/>
      <c r="H218" s="466"/>
      <c r="I218" s="466"/>
      <c r="J218" s="466"/>
      <c r="K218" s="466"/>
      <c r="L218" s="466"/>
      <c r="M218" s="466"/>
      <c r="N218" s="466"/>
      <c r="O218" s="466"/>
      <c r="P218" s="466"/>
    </row>
    <row r="219" spans="1:16" ht="7.95" customHeight="1" x14ac:dyDescent="0.25">
      <c r="A219" s="323"/>
      <c r="B219" s="323"/>
      <c r="C219" s="323"/>
      <c r="D219" s="323"/>
      <c r="E219" s="323"/>
      <c r="F219" s="323"/>
      <c r="G219" s="323"/>
      <c r="H219" s="323"/>
      <c r="I219" s="323"/>
      <c r="J219" s="323"/>
      <c r="K219" s="323"/>
      <c r="L219" s="323"/>
      <c r="M219" s="323"/>
      <c r="N219" s="323"/>
      <c r="O219" s="323"/>
    </row>
    <row r="220" spans="1:16" ht="10.8" customHeight="1" x14ac:dyDescent="0.25">
      <c r="A220" s="323"/>
      <c r="B220" s="323"/>
      <c r="C220" s="126" t="s">
        <v>201</v>
      </c>
      <c r="D220" s="323"/>
      <c r="E220" s="323"/>
      <c r="F220" s="323"/>
      <c r="G220" s="323"/>
      <c r="H220" s="323"/>
      <c r="I220" s="323"/>
      <c r="J220" s="323"/>
      <c r="K220" s="323"/>
      <c r="L220" s="323"/>
      <c r="M220" s="323"/>
      <c r="N220" s="323"/>
      <c r="O220" s="323"/>
    </row>
    <row r="221" spans="1:16" ht="24.6" customHeight="1" x14ac:dyDescent="0.25">
      <c r="A221" s="323"/>
      <c r="B221" s="323"/>
      <c r="C221" s="342" t="s">
        <v>491</v>
      </c>
      <c r="D221" s="342"/>
      <c r="E221" s="342"/>
      <c r="F221" s="342"/>
      <c r="G221" s="342"/>
      <c r="H221" s="342"/>
      <c r="I221" s="342"/>
      <c r="J221" s="342"/>
      <c r="K221" s="342"/>
      <c r="L221" s="342"/>
      <c r="M221" s="342"/>
      <c r="N221" s="342"/>
      <c r="O221" s="342"/>
      <c r="P221" s="342"/>
    </row>
    <row r="222" spans="1:16" ht="7.95" customHeight="1" x14ac:dyDescent="0.25">
      <c r="A222" s="323"/>
      <c r="B222" s="323"/>
      <c r="C222" s="323"/>
      <c r="D222" s="323"/>
      <c r="E222" s="323"/>
      <c r="F222" s="323"/>
      <c r="G222" s="323"/>
      <c r="H222" s="323"/>
      <c r="I222" s="323"/>
      <c r="J222" s="323"/>
      <c r="K222" s="323"/>
      <c r="L222" s="323"/>
      <c r="M222" s="323"/>
      <c r="N222" s="323"/>
      <c r="O222" s="323"/>
    </row>
    <row r="223" spans="1:16" ht="7.95" customHeight="1" x14ac:dyDescent="0.25">
      <c r="A223" s="323"/>
      <c r="B223" s="323"/>
      <c r="C223" s="323"/>
      <c r="D223" s="323"/>
      <c r="E223" s="323"/>
      <c r="F223" s="323"/>
      <c r="G223" s="323"/>
      <c r="H223" s="323"/>
      <c r="I223" s="323"/>
      <c r="J223" s="323"/>
      <c r="K223" s="323"/>
      <c r="L223" s="323"/>
      <c r="M223" s="323"/>
      <c r="N223" s="323"/>
      <c r="O223" s="323"/>
    </row>
    <row r="224" spans="1:16" ht="12" x14ac:dyDescent="0.25">
      <c r="B224" s="4" t="s">
        <v>439</v>
      </c>
      <c r="C224" s="4" t="s">
        <v>6</v>
      </c>
      <c r="D224" s="4"/>
      <c r="E224" s="4"/>
      <c r="F224" s="4"/>
      <c r="G224" s="4"/>
      <c r="H224" s="4"/>
      <c r="I224" s="4"/>
      <c r="J224" s="4"/>
      <c r="K224" s="4"/>
      <c r="L224" s="4"/>
      <c r="M224" s="4"/>
      <c r="N224" s="4"/>
      <c r="O224" s="4"/>
      <c r="P224" s="4"/>
    </row>
    <row r="225" spans="1:17" ht="7.95" customHeight="1" x14ac:dyDescent="0.25">
      <c r="B225" s="4"/>
      <c r="C225" s="4"/>
      <c r="D225" s="4"/>
      <c r="E225" s="4"/>
      <c r="F225" s="4"/>
      <c r="G225" s="4"/>
      <c r="H225" s="4"/>
      <c r="I225" s="4"/>
      <c r="J225" s="4"/>
      <c r="K225" s="4"/>
      <c r="L225" s="4"/>
      <c r="M225" s="4"/>
      <c r="N225" s="4"/>
      <c r="O225" s="4"/>
      <c r="P225" s="4"/>
    </row>
    <row r="226" spans="1:17" ht="12" x14ac:dyDescent="0.25">
      <c r="A226" s="4"/>
      <c r="B226" s="2" t="s">
        <v>0</v>
      </c>
      <c r="C226" s="4"/>
      <c r="D226" s="4"/>
      <c r="E226" s="4"/>
      <c r="F226" s="4"/>
      <c r="G226" s="4"/>
      <c r="H226" s="4"/>
      <c r="I226" s="4"/>
      <c r="J226" s="4"/>
      <c r="K226" s="4"/>
      <c r="L226" s="4"/>
      <c r="M226" s="4"/>
      <c r="N226" s="4"/>
      <c r="O226" s="4"/>
      <c r="P226" s="4"/>
    </row>
    <row r="227" spans="1:17" ht="8.4" customHeight="1" x14ac:dyDescent="0.25">
      <c r="A227" s="4"/>
      <c r="B227" s="2"/>
      <c r="C227" s="4"/>
      <c r="D227" s="4"/>
      <c r="E227" s="4"/>
      <c r="F227" s="4"/>
      <c r="G227" s="4"/>
      <c r="H227" s="4"/>
      <c r="I227" s="4"/>
      <c r="J227" s="4"/>
      <c r="K227" s="4"/>
      <c r="L227" s="4"/>
      <c r="M227" s="4"/>
      <c r="N227" s="4"/>
      <c r="O227" s="4"/>
      <c r="P227" s="4"/>
    </row>
    <row r="228" spans="1:17" ht="12" x14ac:dyDescent="0.25">
      <c r="B228" s="99"/>
      <c r="C228" s="2" t="s">
        <v>7</v>
      </c>
    </row>
    <row r="229" spans="1:17" ht="7.2" customHeight="1" x14ac:dyDescent="0.25">
      <c r="B229" s="99"/>
      <c r="C229" s="2"/>
    </row>
    <row r="230" spans="1:17" ht="24" customHeight="1" x14ac:dyDescent="0.25">
      <c r="B230" s="99"/>
      <c r="C230" s="342" t="s">
        <v>492</v>
      </c>
      <c r="D230" s="342"/>
      <c r="E230" s="342"/>
      <c r="F230" s="342"/>
      <c r="G230" s="342"/>
      <c r="H230" s="342"/>
      <c r="I230" s="342"/>
      <c r="J230" s="342"/>
      <c r="K230" s="342"/>
      <c r="L230" s="342"/>
      <c r="M230" s="342"/>
      <c r="N230" s="342"/>
      <c r="O230" s="342"/>
      <c r="P230" s="342"/>
    </row>
    <row r="231" spans="1:17" ht="7.8" customHeight="1" x14ac:dyDescent="0.25">
      <c r="B231" s="99"/>
      <c r="C231" s="2"/>
    </row>
    <row r="232" spans="1:17" ht="47.4" customHeight="1" x14ac:dyDescent="0.25">
      <c r="B232" s="99"/>
      <c r="C232" s="342" t="s">
        <v>493</v>
      </c>
      <c r="D232" s="342"/>
      <c r="E232" s="342"/>
      <c r="F232" s="342"/>
      <c r="G232" s="342"/>
      <c r="H232" s="342"/>
      <c r="I232" s="342"/>
      <c r="J232" s="342"/>
      <c r="K232" s="342"/>
      <c r="L232" s="342"/>
      <c r="M232" s="342"/>
      <c r="N232" s="342"/>
      <c r="O232" s="342"/>
      <c r="P232" s="342"/>
    </row>
    <row r="233" spans="1:17" ht="95.4" customHeight="1" x14ac:dyDescent="0.25">
      <c r="B233" s="16"/>
      <c r="C233" s="342" t="s">
        <v>494</v>
      </c>
      <c r="D233" s="342"/>
      <c r="E233" s="342"/>
      <c r="F233" s="342"/>
      <c r="G233" s="342"/>
      <c r="H233" s="342"/>
      <c r="I233" s="342"/>
      <c r="J233" s="342"/>
      <c r="K233" s="342"/>
      <c r="L233" s="342"/>
      <c r="M233" s="342"/>
      <c r="N233" s="342"/>
      <c r="O233" s="342"/>
      <c r="P233" s="342"/>
      <c r="Q233" s="16"/>
    </row>
    <row r="234" spans="1:17" ht="7.8" customHeight="1" x14ac:dyDescent="0.2">
      <c r="B234" s="16"/>
      <c r="C234" s="183"/>
      <c r="D234" s="175"/>
      <c r="E234" s="175"/>
      <c r="F234" s="175"/>
      <c r="G234" s="175"/>
      <c r="H234" s="175"/>
      <c r="I234" s="175"/>
      <c r="J234" s="175"/>
      <c r="K234" s="175"/>
      <c r="L234" s="175"/>
      <c r="M234" s="175"/>
      <c r="N234" s="175"/>
      <c r="O234" s="184"/>
      <c r="P234" s="184"/>
      <c r="Q234" s="16"/>
    </row>
    <row r="235" spans="1:17" x14ac:dyDescent="0.2">
      <c r="B235" s="16"/>
      <c r="C235" s="64" t="s">
        <v>42</v>
      </c>
      <c r="D235" s="10"/>
      <c r="E235" s="10"/>
      <c r="F235" s="10"/>
      <c r="G235" s="10"/>
      <c r="H235" s="10"/>
      <c r="I235" s="10"/>
      <c r="J235" s="10"/>
      <c r="K235" s="10"/>
      <c r="L235" s="10"/>
      <c r="M235" s="10"/>
      <c r="N235" s="10"/>
      <c r="O235" s="10"/>
      <c r="P235" s="10"/>
    </row>
    <row r="236" spans="1:17" ht="7.95" customHeight="1" x14ac:dyDescent="0.25">
      <c r="B236" s="16"/>
      <c r="C236" s="10"/>
      <c r="D236" s="10"/>
      <c r="E236" s="10"/>
      <c r="F236" s="10"/>
      <c r="G236" s="10"/>
      <c r="H236" s="10"/>
      <c r="I236" s="10"/>
      <c r="J236" s="10"/>
      <c r="K236" s="10"/>
      <c r="L236" s="10"/>
      <c r="M236" s="10"/>
      <c r="N236" s="10"/>
      <c r="O236" s="10"/>
      <c r="P236" s="10"/>
    </row>
    <row r="237" spans="1:17" ht="12" x14ac:dyDescent="0.25">
      <c r="B237" s="16"/>
      <c r="C237" s="10"/>
      <c r="D237" s="518" t="s">
        <v>43</v>
      </c>
      <c r="E237" s="518"/>
      <c r="F237" s="518"/>
      <c r="G237" s="518"/>
      <c r="H237" s="518"/>
      <c r="I237" s="518"/>
      <c r="J237" s="462">
        <v>2024</v>
      </c>
      <c r="K237" s="462"/>
      <c r="L237" s="462"/>
      <c r="M237" s="462">
        <v>2023</v>
      </c>
      <c r="N237" s="462"/>
      <c r="O237" s="462"/>
    </row>
    <row r="238" spans="1:17" x14ac:dyDescent="0.2">
      <c r="B238" s="16"/>
      <c r="C238" s="10"/>
      <c r="D238" s="343" t="s">
        <v>445</v>
      </c>
      <c r="E238" s="343"/>
      <c r="F238" s="343"/>
      <c r="G238" s="343"/>
      <c r="H238" s="343"/>
      <c r="I238" s="343"/>
      <c r="J238" s="347">
        <v>0</v>
      </c>
      <c r="K238" s="347"/>
      <c r="L238" s="347"/>
      <c r="M238" s="347">
        <v>0</v>
      </c>
      <c r="N238" s="347"/>
      <c r="O238" s="347"/>
    </row>
    <row r="239" spans="1:17" x14ac:dyDescent="0.2">
      <c r="B239" s="16"/>
      <c r="C239" s="10"/>
      <c r="D239" s="624" t="s">
        <v>446</v>
      </c>
      <c r="E239" s="625"/>
      <c r="F239" s="625"/>
      <c r="G239" s="625"/>
      <c r="H239" s="625"/>
      <c r="I239" s="626"/>
      <c r="J239" s="615">
        <v>8843780.0399999991</v>
      </c>
      <c r="K239" s="616"/>
      <c r="L239" s="617"/>
      <c r="M239" s="615">
        <v>1274.57</v>
      </c>
      <c r="N239" s="616"/>
      <c r="O239" s="617"/>
    </row>
    <row r="240" spans="1:17" x14ac:dyDescent="0.2">
      <c r="B240" s="16"/>
      <c r="C240" s="309"/>
      <c r="D240" s="343" t="s">
        <v>182</v>
      </c>
      <c r="E240" s="343"/>
      <c r="F240" s="343"/>
      <c r="G240" s="343"/>
      <c r="H240" s="343"/>
      <c r="I240" s="343"/>
      <c r="J240" s="347">
        <v>0</v>
      </c>
      <c r="K240" s="347"/>
      <c r="L240" s="347"/>
      <c r="M240" s="347">
        <v>0</v>
      </c>
      <c r="N240" s="347"/>
      <c r="O240" s="347"/>
      <c r="P240" s="310"/>
    </row>
    <row r="241" spans="2:16" x14ac:dyDescent="0.2">
      <c r="B241" s="16"/>
      <c r="C241" s="309"/>
      <c r="D241" s="343" t="s">
        <v>161</v>
      </c>
      <c r="E241" s="343"/>
      <c r="F241" s="343"/>
      <c r="G241" s="343"/>
      <c r="H241" s="343"/>
      <c r="I241" s="343"/>
      <c r="J241" s="347">
        <v>1481304.21</v>
      </c>
      <c r="K241" s="347"/>
      <c r="L241" s="347"/>
      <c r="M241" s="347">
        <v>2091515.22</v>
      </c>
      <c r="N241" s="347"/>
      <c r="O241" s="347"/>
      <c r="P241" s="310"/>
    </row>
    <row r="242" spans="2:16" ht="12" x14ac:dyDescent="0.25">
      <c r="B242" s="16"/>
      <c r="C242" s="309"/>
      <c r="D242" s="348" t="s">
        <v>45</v>
      </c>
      <c r="E242" s="349"/>
      <c r="F242" s="349"/>
      <c r="G242" s="349"/>
      <c r="H242" s="349"/>
      <c r="I242" s="350"/>
      <c r="J242" s="351">
        <f>SUM(J238:L241)</f>
        <v>10325084.25</v>
      </c>
      <c r="K242" s="351"/>
      <c r="L242" s="351"/>
      <c r="M242" s="351">
        <f>SUM(M238:O241)</f>
        <v>2092789.79</v>
      </c>
      <c r="N242" s="351"/>
      <c r="O242" s="351"/>
      <c r="P242" s="310"/>
    </row>
    <row r="243" spans="2:16" ht="7.8" customHeight="1" x14ac:dyDescent="0.25">
      <c r="B243" s="16"/>
      <c r="C243" s="309"/>
      <c r="D243" s="63"/>
      <c r="E243" s="63"/>
      <c r="F243" s="63"/>
      <c r="G243" s="63"/>
      <c r="H243" s="63"/>
      <c r="I243" s="63"/>
      <c r="J243" s="74"/>
      <c r="K243" s="74"/>
      <c r="L243" s="91"/>
      <c r="M243" s="74"/>
      <c r="N243" s="74"/>
      <c r="O243" s="91"/>
      <c r="P243" s="310"/>
    </row>
    <row r="244" spans="2:16" ht="12" x14ac:dyDescent="0.25">
      <c r="B244" s="16"/>
      <c r="C244" s="83" t="s">
        <v>447</v>
      </c>
      <c r="D244" s="309"/>
      <c r="E244" s="309"/>
      <c r="F244" s="309"/>
      <c r="G244" s="309"/>
      <c r="H244" s="309"/>
      <c r="I244" s="309"/>
      <c r="J244" s="309"/>
      <c r="K244" s="309"/>
      <c r="L244" s="309"/>
      <c r="M244" s="309"/>
      <c r="N244" s="309"/>
      <c r="O244" s="309"/>
      <c r="P244" s="309"/>
    </row>
    <row r="245" spans="2:16" ht="12.6" customHeight="1" x14ac:dyDescent="0.25">
      <c r="B245" s="16"/>
      <c r="C245" s="342" t="s">
        <v>448</v>
      </c>
      <c r="D245" s="342"/>
      <c r="E245" s="342"/>
      <c r="F245" s="342"/>
      <c r="G245" s="342"/>
      <c r="H245" s="342"/>
      <c r="I245" s="342"/>
      <c r="J245" s="342"/>
      <c r="K245" s="342"/>
      <c r="L245" s="342"/>
      <c r="M245" s="342"/>
      <c r="N245" s="342"/>
      <c r="O245" s="342"/>
      <c r="P245" s="342"/>
    </row>
    <row r="246" spans="2:16" ht="12" customHeight="1" x14ac:dyDescent="0.25">
      <c r="B246" s="16"/>
      <c r="C246" s="309"/>
      <c r="D246" s="309"/>
      <c r="E246" s="309"/>
      <c r="F246" s="309"/>
      <c r="G246" s="309"/>
      <c r="H246" s="309"/>
      <c r="I246" s="309"/>
      <c r="J246" s="309"/>
      <c r="K246" s="309"/>
      <c r="L246" s="309"/>
      <c r="M246" s="309"/>
      <c r="N246" s="309"/>
      <c r="O246" s="309"/>
      <c r="P246" s="309"/>
    </row>
    <row r="247" spans="2:16" ht="12" x14ac:dyDescent="0.25">
      <c r="B247" s="16"/>
      <c r="C247" s="309"/>
      <c r="D247" s="309"/>
      <c r="E247" s="309"/>
      <c r="F247" s="462" t="s">
        <v>46</v>
      </c>
      <c r="G247" s="462"/>
      <c r="H247" s="462"/>
      <c r="I247" s="462"/>
      <c r="J247" s="462"/>
      <c r="K247" s="462" t="s">
        <v>47</v>
      </c>
      <c r="L247" s="462"/>
      <c r="M247" s="462"/>
      <c r="N247" s="310"/>
      <c r="O247" s="309"/>
      <c r="P247" s="309"/>
    </row>
    <row r="248" spans="2:16" x14ac:dyDescent="0.2">
      <c r="B248" s="16"/>
      <c r="C248" s="309"/>
      <c r="D248" s="309"/>
      <c r="E248" s="309"/>
      <c r="F248" s="343" t="s">
        <v>184</v>
      </c>
      <c r="G248" s="343"/>
      <c r="H248" s="343"/>
      <c r="I248" s="343"/>
      <c r="J248" s="343"/>
      <c r="K248" s="347">
        <f>J239</f>
        <v>8843780.0399999991</v>
      </c>
      <c r="L248" s="347"/>
      <c r="M248" s="347"/>
      <c r="N248" s="310"/>
      <c r="O248" s="309"/>
      <c r="P248" s="309"/>
    </row>
    <row r="249" spans="2:16" x14ac:dyDescent="0.2">
      <c r="B249" s="16"/>
      <c r="C249" s="309"/>
      <c r="D249" s="309"/>
      <c r="E249" s="309"/>
      <c r="F249" s="343" t="s">
        <v>185</v>
      </c>
      <c r="G249" s="343"/>
      <c r="H249" s="343"/>
      <c r="I249" s="343"/>
      <c r="J249" s="343"/>
      <c r="K249" s="347">
        <v>0</v>
      </c>
      <c r="L249" s="347"/>
      <c r="M249" s="347"/>
      <c r="N249" s="310"/>
      <c r="O249" s="309"/>
      <c r="P249" s="309"/>
    </row>
    <row r="250" spans="2:16" x14ac:dyDescent="0.2">
      <c r="B250" s="16"/>
      <c r="C250" s="309"/>
      <c r="D250" s="309"/>
      <c r="E250" s="309"/>
      <c r="F250" s="343" t="s">
        <v>186</v>
      </c>
      <c r="G250" s="343"/>
      <c r="H250" s="343"/>
      <c r="I250" s="343"/>
      <c r="J250" s="343"/>
      <c r="K250" s="347">
        <v>0</v>
      </c>
      <c r="L250" s="347"/>
      <c r="M250" s="347"/>
      <c r="N250" s="310"/>
      <c r="O250" s="309"/>
      <c r="P250" s="309"/>
    </row>
    <row r="251" spans="2:16" ht="12" x14ac:dyDescent="0.25">
      <c r="B251" s="16"/>
      <c r="C251" s="309"/>
      <c r="D251" s="309"/>
      <c r="E251" s="309"/>
      <c r="F251" s="348" t="s">
        <v>45</v>
      </c>
      <c r="G251" s="349"/>
      <c r="H251" s="349"/>
      <c r="I251" s="349"/>
      <c r="J251" s="350"/>
      <c r="K251" s="523">
        <f>SUM(K248:M250)</f>
        <v>8843780.0399999991</v>
      </c>
      <c r="L251" s="524"/>
      <c r="M251" s="525"/>
      <c r="N251" s="311"/>
      <c r="O251" s="309"/>
      <c r="P251" s="309"/>
    </row>
    <row r="252" spans="2:16" ht="7.8" customHeight="1" x14ac:dyDescent="0.25">
      <c r="B252" s="16"/>
      <c r="C252" s="309"/>
      <c r="D252" s="309"/>
      <c r="E252" s="309"/>
      <c r="F252" s="309"/>
      <c r="G252" s="309"/>
      <c r="H252" s="309"/>
      <c r="I252" s="309"/>
      <c r="J252" s="309"/>
      <c r="K252" s="309"/>
      <c r="L252" s="309"/>
      <c r="M252" s="309"/>
      <c r="N252" s="312"/>
      <c r="O252" s="309"/>
      <c r="P252" s="309"/>
    </row>
    <row r="253" spans="2:16" ht="12" x14ac:dyDescent="0.25">
      <c r="B253" s="16"/>
      <c r="C253" s="83" t="s">
        <v>48</v>
      </c>
      <c r="D253" s="64"/>
      <c r="E253" s="64"/>
      <c r="F253" s="64"/>
      <c r="G253" s="64"/>
      <c r="H253" s="64"/>
      <c r="I253" s="64"/>
      <c r="J253" s="64"/>
      <c r="K253" s="64"/>
      <c r="L253" s="64"/>
      <c r="M253" s="64"/>
      <c r="N253" s="64"/>
      <c r="O253" s="64"/>
      <c r="P253" s="64"/>
    </row>
    <row r="254" spans="2:16" ht="23.4" customHeight="1" x14ac:dyDescent="0.25">
      <c r="B254" s="16"/>
      <c r="C254" s="539" t="s">
        <v>449</v>
      </c>
      <c r="D254" s="539"/>
      <c r="E254" s="539"/>
      <c r="F254" s="539"/>
      <c r="G254" s="539"/>
      <c r="H254" s="539"/>
      <c r="I254" s="539"/>
      <c r="J254" s="539"/>
      <c r="K254" s="539"/>
      <c r="L254" s="539"/>
      <c r="M254" s="539"/>
      <c r="N254" s="539"/>
      <c r="O254" s="539"/>
      <c r="P254" s="539"/>
    </row>
    <row r="255" spans="2:16" ht="13.2" customHeight="1" x14ac:dyDescent="0.2">
      <c r="B255" s="16"/>
      <c r="C255" s="64"/>
      <c r="D255" s="64"/>
      <c r="E255" s="64"/>
      <c r="F255" s="64"/>
      <c r="G255" s="64"/>
      <c r="H255" s="64"/>
      <c r="I255" s="64"/>
      <c r="J255" s="64"/>
      <c r="K255" s="64"/>
      <c r="L255" s="64"/>
      <c r="M255" s="64"/>
      <c r="N255" s="64"/>
      <c r="O255" s="64"/>
      <c r="P255" s="64"/>
    </row>
    <row r="256" spans="2:16" ht="12" x14ac:dyDescent="0.25">
      <c r="B256" s="16"/>
      <c r="C256" s="10"/>
      <c r="D256" s="10"/>
      <c r="E256" s="10"/>
      <c r="F256" s="462" t="s">
        <v>187</v>
      </c>
      <c r="G256" s="462"/>
      <c r="H256" s="462"/>
      <c r="I256" s="462"/>
      <c r="J256" s="462"/>
      <c r="K256" s="462" t="s">
        <v>47</v>
      </c>
      <c r="L256" s="462"/>
      <c r="M256" s="462"/>
      <c r="O256" s="10"/>
      <c r="P256" s="10"/>
    </row>
    <row r="257" spans="1:16" x14ac:dyDescent="0.2">
      <c r="B257" s="16"/>
      <c r="C257" s="10"/>
      <c r="D257" s="10"/>
      <c r="E257" s="10"/>
      <c r="F257" s="343" t="s">
        <v>188</v>
      </c>
      <c r="G257" s="343"/>
      <c r="H257" s="343"/>
      <c r="I257" s="343"/>
      <c r="J257" s="343"/>
      <c r="K257" s="347">
        <v>0</v>
      </c>
      <c r="L257" s="347"/>
      <c r="M257" s="347"/>
      <c r="O257" s="10"/>
      <c r="P257" s="10"/>
    </row>
    <row r="258" spans="1:16" x14ac:dyDescent="0.2">
      <c r="B258" s="16"/>
      <c r="C258" s="10"/>
      <c r="D258" s="10"/>
      <c r="E258" s="10"/>
      <c r="F258" s="343" t="s">
        <v>189</v>
      </c>
      <c r="G258" s="343"/>
      <c r="H258" s="343"/>
      <c r="I258" s="343"/>
      <c r="J258" s="343"/>
      <c r="K258" s="344">
        <v>787655.75</v>
      </c>
      <c r="L258" s="345"/>
      <c r="M258" s="346"/>
      <c r="O258" s="10"/>
      <c r="P258" s="10"/>
    </row>
    <row r="259" spans="1:16" x14ac:dyDescent="0.2">
      <c r="B259" s="16"/>
      <c r="C259" s="10"/>
      <c r="D259" s="10"/>
      <c r="E259" s="10"/>
      <c r="F259" s="343" t="s">
        <v>190</v>
      </c>
      <c r="G259" s="343"/>
      <c r="H259" s="343"/>
      <c r="I259" s="343"/>
      <c r="J259" s="343"/>
      <c r="K259" s="344">
        <v>693648.46</v>
      </c>
      <c r="L259" s="345"/>
      <c r="M259" s="346"/>
      <c r="O259" s="10"/>
      <c r="P259" s="10"/>
    </row>
    <row r="260" spans="1:16" ht="12" x14ac:dyDescent="0.25">
      <c r="B260" s="16"/>
      <c r="C260" s="10"/>
      <c r="D260" s="10"/>
      <c r="E260" s="10"/>
      <c r="F260" s="348" t="s">
        <v>45</v>
      </c>
      <c r="G260" s="349"/>
      <c r="H260" s="349"/>
      <c r="I260" s="349"/>
      <c r="J260" s="350"/>
      <c r="K260" s="523">
        <f>SUM(K257:M259)</f>
        <v>1481304.21</v>
      </c>
      <c r="L260" s="524"/>
      <c r="M260" s="525"/>
      <c r="N260" s="78">
        <f>J241-K260</f>
        <v>0</v>
      </c>
      <c r="O260" s="10"/>
      <c r="P260" s="10"/>
    </row>
    <row r="261" spans="1:16" ht="12" x14ac:dyDescent="0.25">
      <c r="B261" s="16"/>
      <c r="C261" s="10"/>
      <c r="D261" s="10"/>
      <c r="E261" s="10"/>
      <c r="F261" s="63"/>
      <c r="G261" s="63"/>
      <c r="H261" s="63"/>
      <c r="I261" s="63"/>
      <c r="J261" s="63"/>
      <c r="K261" s="330"/>
      <c r="L261" s="330"/>
      <c r="M261" s="330"/>
      <c r="N261" s="78"/>
      <c r="O261" s="10"/>
      <c r="P261" s="10"/>
    </row>
    <row r="262" spans="1:16" ht="12" x14ac:dyDescent="0.25">
      <c r="B262" s="16"/>
      <c r="C262" s="10"/>
      <c r="D262" s="10"/>
      <c r="E262" s="10"/>
      <c r="F262" s="63"/>
      <c r="G262" s="63"/>
      <c r="H262" s="63"/>
      <c r="I262" s="63"/>
      <c r="J262" s="63"/>
      <c r="K262" s="330"/>
      <c r="L262" s="330"/>
      <c r="M262" s="330"/>
      <c r="N262" s="78"/>
      <c r="O262" s="10"/>
      <c r="P262" s="10"/>
    </row>
    <row r="263" spans="1:16" ht="12" x14ac:dyDescent="0.25">
      <c r="B263" s="16"/>
      <c r="C263" s="10"/>
      <c r="D263" s="10"/>
      <c r="E263" s="10"/>
      <c r="F263" s="63"/>
      <c r="G263" s="63"/>
      <c r="H263" s="63"/>
      <c r="I263" s="63"/>
      <c r="J263" s="63"/>
      <c r="K263" s="330"/>
      <c r="L263" s="330"/>
      <c r="M263" s="330"/>
      <c r="N263" s="78"/>
      <c r="O263" s="10"/>
      <c r="P263" s="10"/>
    </row>
    <row r="264" spans="1:16" ht="7.8" customHeight="1" x14ac:dyDescent="0.25">
      <c r="B264" s="16"/>
      <c r="C264" s="10"/>
      <c r="D264" s="10"/>
      <c r="E264" s="10"/>
      <c r="F264" s="10"/>
      <c r="G264" s="10"/>
      <c r="H264" s="10"/>
      <c r="I264" s="10"/>
      <c r="J264" s="10"/>
      <c r="K264" s="10"/>
      <c r="L264" s="10"/>
      <c r="M264" s="10"/>
      <c r="N264" s="10"/>
      <c r="O264" s="10"/>
      <c r="P264" s="10"/>
    </row>
    <row r="265" spans="1:16" ht="12" x14ac:dyDescent="0.25">
      <c r="A265" s="2"/>
      <c r="B265" s="99"/>
      <c r="C265" s="2" t="s">
        <v>495</v>
      </c>
    </row>
    <row r="266" spans="1:16" ht="7.2" customHeight="1" x14ac:dyDescent="0.25">
      <c r="A266" s="2"/>
      <c r="B266" s="99"/>
      <c r="C266" s="2"/>
    </row>
    <row r="267" spans="1:16" ht="12" x14ac:dyDescent="0.25">
      <c r="A267" s="2"/>
      <c r="B267" s="99"/>
      <c r="C267" s="2" t="s">
        <v>497</v>
      </c>
    </row>
    <row r="268" spans="1:16" ht="33" customHeight="1" x14ac:dyDescent="0.25">
      <c r="A268" s="2"/>
      <c r="B268" s="99"/>
      <c r="C268" s="542" t="s">
        <v>498</v>
      </c>
      <c r="D268" s="542"/>
      <c r="E268" s="542"/>
      <c r="F268" s="542"/>
      <c r="G268" s="542"/>
      <c r="H268" s="542"/>
      <c r="I268" s="542"/>
      <c r="J268" s="542"/>
      <c r="K268" s="542"/>
      <c r="L268" s="542"/>
      <c r="M268" s="542"/>
      <c r="N268" s="542"/>
      <c r="O268" s="542"/>
      <c r="P268" s="542"/>
    </row>
    <row r="269" spans="1:16" ht="7.8" customHeight="1" x14ac:dyDescent="0.25">
      <c r="A269" s="2"/>
      <c r="B269" s="99"/>
      <c r="C269" s="174"/>
      <c r="D269" s="179"/>
      <c r="E269" s="179"/>
      <c r="F269" s="179"/>
      <c r="G269" s="179"/>
      <c r="H269" s="179"/>
      <c r="I269" s="179"/>
      <c r="J269" s="179"/>
      <c r="K269" s="179"/>
      <c r="L269" s="179"/>
      <c r="M269" s="179"/>
      <c r="N269" s="179"/>
      <c r="O269" s="181"/>
      <c r="P269" s="181"/>
    </row>
    <row r="270" spans="1:16" s="80" customFormat="1" ht="31.8" customHeight="1" x14ac:dyDescent="0.25">
      <c r="A270" s="79"/>
      <c r="B270" s="100"/>
      <c r="C270" s="101"/>
      <c r="D270" s="169" t="s">
        <v>281</v>
      </c>
      <c r="E270" s="505" t="s">
        <v>268</v>
      </c>
      <c r="F270" s="540"/>
      <c r="G270" s="505" t="s">
        <v>269</v>
      </c>
      <c r="H270" s="540"/>
      <c r="I270" s="505" t="s">
        <v>282</v>
      </c>
      <c r="J270" s="540"/>
      <c r="K270" s="505" t="s">
        <v>283</v>
      </c>
      <c r="L270" s="540"/>
      <c r="M270" s="541"/>
      <c r="N270" s="541"/>
      <c r="O270" s="188"/>
      <c r="P270" s="188"/>
    </row>
    <row r="271" spans="1:16" ht="13.2" customHeight="1" x14ac:dyDescent="0.25">
      <c r="A271" s="2"/>
      <c r="B271" s="99"/>
      <c r="C271" s="174"/>
      <c r="D271" s="168">
        <v>2020</v>
      </c>
      <c r="E271" s="375" t="s">
        <v>270</v>
      </c>
      <c r="F271" s="376"/>
      <c r="G271" s="375" t="str">
        <f>E272</f>
        <v>Febrero</v>
      </c>
      <c r="H271" s="376"/>
      <c r="I271" s="373">
        <v>1222351.3999999999</v>
      </c>
      <c r="J271" s="374"/>
      <c r="K271" s="375" t="s">
        <v>284</v>
      </c>
      <c r="L271" s="376"/>
      <c r="M271" s="399"/>
      <c r="N271" s="399"/>
      <c r="O271" s="181">
        <v>1</v>
      </c>
      <c r="P271" s="181"/>
    </row>
    <row r="272" spans="1:16" ht="13.2" customHeight="1" x14ac:dyDescent="0.25">
      <c r="A272" s="2"/>
      <c r="B272" s="99"/>
      <c r="C272" s="174"/>
      <c r="D272" s="168">
        <v>2020</v>
      </c>
      <c r="E272" s="375" t="s">
        <v>271</v>
      </c>
      <c r="F272" s="376"/>
      <c r="G272" s="375" t="str">
        <f t="shared" ref="G272:G279" si="0">E273</f>
        <v>Marzo</v>
      </c>
      <c r="H272" s="376"/>
      <c r="I272" s="373">
        <v>1222351.3999999999</v>
      </c>
      <c r="J272" s="374"/>
      <c r="K272" s="375" t="s">
        <v>284</v>
      </c>
      <c r="L272" s="376"/>
      <c r="M272" s="399"/>
      <c r="N272" s="399"/>
      <c r="O272" s="181">
        <v>2</v>
      </c>
      <c r="P272" s="181"/>
    </row>
    <row r="273" spans="1:16" ht="13.2" customHeight="1" x14ac:dyDescent="0.25">
      <c r="A273" s="2"/>
      <c r="B273" s="99"/>
      <c r="C273" s="174"/>
      <c r="D273" s="168">
        <v>2020</v>
      </c>
      <c r="E273" s="375" t="s">
        <v>272</v>
      </c>
      <c r="F273" s="376"/>
      <c r="G273" s="375" t="str">
        <f t="shared" si="0"/>
        <v>Abril</v>
      </c>
      <c r="H273" s="376"/>
      <c r="I273" s="373">
        <v>1222351.3999999999</v>
      </c>
      <c r="J273" s="374"/>
      <c r="K273" s="375" t="s">
        <v>284</v>
      </c>
      <c r="L273" s="376"/>
      <c r="M273" s="399"/>
      <c r="N273" s="399"/>
      <c r="O273" s="181">
        <v>3</v>
      </c>
      <c r="P273" s="181"/>
    </row>
    <row r="274" spans="1:16" ht="13.2" customHeight="1" x14ac:dyDescent="0.25">
      <c r="A274" s="2"/>
      <c r="B274" s="99"/>
      <c r="C274" s="174"/>
      <c r="D274" s="168">
        <v>2020</v>
      </c>
      <c r="E274" s="375" t="s">
        <v>273</v>
      </c>
      <c r="F274" s="376"/>
      <c r="G274" s="375" t="str">
        <f t="shared" si="0"/>
        <v>Mayo</v>
      </c>
      <c r="H274" s="376"/>
      <c r="I274" s="373">
        <v>1222351.3999999999</v>
      </c>
      <c r="J274" s="374"/>
      <c r="K274" s="375" t="s">
        <v>284</v>
      </c>
      <c r="L274" s="376"/>
      <c r="M274" s="399"/>
      <c r="N274" s="399"/>
      <c r="O274" s="181">
        <v>4</v>
      </c>
      <c r="P274" s="181"/>
    </row>
    <row r="275" spans="1:16" ht="13.2" customHeight="1" x14ac:dyDescent="0.25">
      <c r="A275" s="2"/>
      <c r="B275" s="99"/>
      <c r="C275" s="174"/>
      <c r="D275" s="168">
        <v>2020</v>
      </c>
      <c r="E275" s="375" t="s">
        <v>274</v>
      </c>
      <c r="F275" s="376"/>
      <c r="G275" s="375" t="str">
        <f t="shared" si="0"/>
        <v>Junio</v>
      </c>
      <c r="H275" s="376"/>
      <c r="I275" s="373">
        <v>1222351.3999999999</v>
      </c>
      <c r="J275" s="374"/>
      <c r="K275" s="375" t="s">
        <v>284</v>
      </c>
      <c r="L275" s="376"/>
      <c r="M275" s="399"/>
      <c r="N275" s="399"/>
      <c r="O275" s="181">
        <v>5</v>
      </c>
      <c r="P275" s="181"/>
    </row>
    <row r="276" spans="1:16" ht="13.2" customHeight="1" x14ac:dyDescent="0.25">
      <c r="A276" s="2"/>
      <c r="B276" s="99"/>
      <c r="C276" s="174"/>
      <c r="D276" s="168">
        <v>2020</v>
      </c>
      <c r="E276" s="375" t="s">
        <v>275</v>
      </c>
      <c r="F276" s="376"/>
      <c r="G276" s="375" t="str">
        <f t="shared" si="0"/>
        <v>Julio</v>
      </c>
      <c r="H276" s="376"/>
      <c r="I276" s="373">
        <v>1222351.3999999999</v>
      </c>
      <c r="J276" s="374"/>
      <c r="K276" s="375" t="s">
        <v>284</v>
      </c>
      <c r="L276" s="376"/>
      <c r="M276" s="399"/>
      <c r="N276" s="399"/>
      <c r="O276" s="181">
        <v>6</v>
      </c>
      <c r="P276" s="181"/>
    </row>
    <row r="277" spans="1:16" ht="13.2" customHeight="1" x14ac:dyDescent="0.25">
      <c r="A277" s="2"/>
      <c r="B277" s="99"/>
      <c r="C277" s="174"/>
      <c r="D277" s="168">
        <v>2020</v>
      </c>
      <c r="E277" s="375" t="s">
        <v>276</v>
      </c>
      <c r="F277" s="376"/>
      <c r="G277" s="375" t="str">
        <f t="shared" si="0"/>
        <v>Agosto</v>
      </c>
      <c r="H277" s="376"/>
      <c r="I277" s="373">
        <v>1222351.3999999999</v>
      </c>
      <c r="J277" s="374"/>
      <c r="K277" s="375" t="s">
        <v>284</v>
      </c>
      <c r="L277" s="376"/>
      <c r="M277" s="399"/>
      <c r="N277" s="399"/>
      <c r="O277" s="181">
        <v>7</v>
      </c>
      <c r="P277" s="181"/>
    </row>
    <row r="278" spans="1:16" ht="13.2" customHeight="1" x14ac:dyDescent="0.25">
      <c r="A278" s="2"/>
      <c r="B278" s="99"/>
      <c r="C278" s="174"/>
      <c r="D278" s="168">
        <v>2020</v>
      </c>
      <c r="E278" s="375" t="s">
        <v>277</v>
      </c>
      <c r="F278" s="376"/>
      <c r="G278" s="375" t="str">
        <f t="shared" si="0"/>
        <v>Septiembre</v>
      </c>
      <c r="H278" s="376"/>
      <c r="I278" s="373">
        <v>1222351.3999999999</v>
      </c>
      <c r="J278" s="374"/>
      <c r="K278" s="375" t="s">
        <v>284</v>
      </c>
      <c r="L278" s="376"/>
      <c r="M278" s="399"/>
      <c r="N278" s="399"/>
      <c r="O278" s="181">
        <v>8</v>
      </c>
      <c r="P278" s="181"/>
    </row>
    <row r="279" spans="1:16" ht="13.2" customHeight="1" x14ac:dyDescent="0.25">
      <c r="A279" s="2"/>
      <c r="B279" s="99"/>
      <c r="C279" s="174"/>
      <c r="D279" s="168">
        <v>2020</v>
      </c>
      <c r="E279" s="375" t="s">
        <v>278</v>
      </c>
      <c r="F279" s="376"/>
      <c r="G279" s="375" t="str">
        <f t="shared" si="0"/>
        <v>Octubre</v>
      </c>
      <c r="H279" s="376"/>
      <c r="I279" s="373">
        <v>1222351.3999999999</v>
      </c>
      <c r="J279" s="374"/>
      <c r="K279" s="375" t="s">
        <v>284</v>
      </c>
      <c r="L279" s="376"/>
      <c r="M279" s="399"/>
      <c r="N279" s="399"/>
      <c r="O279" s="181">
        <v>9</v>
      </c>
      <c r="P279" s="181"/>
    </row>
    <row r="280" spans="1:16" ht="13.2" customHeight="1" x14ac:dyDescent="0.25">
      <c r="A280" s="2"/>
      <c r="B280" s="99"/>
      <c r="C280" s="174"/>
      <c r="D280" s="168">
        <v>2020</v>
      </c>
      <c r="E280" s="375" t="s">
        <v>279</v>
      </c>
      <c r="F280" s="376"/>
      <c r="G280" s="375" t="s">
        <v>280</v>
      </c>
      <c r="H280" s="376"/>
      <c r="I280" s="373">
        <v>1222351.3999999999</v>
      </c>
      <c r="J280" s="374"/>
      <c r="K280" s="375" t="s">
        <v>284</v>
      </c>
      <c r="L280" s="399"/>
      <c r="M280" s="399"/>
      <c r="N280" s="399"/>
      <c r="O280" s="181">
        <v>10</v>
      </c>
      <c r="P280" s="181"/>
    </row>
    <row r="281" spans="1:16" ht="13.2" customHeight="1" x14ac:dyDescent="0.25">
      <c r="A281" s="2"/>
      <c r="B281" s="99"/>
      <c r="C281" s="174"/>
      <c r="D281" s="168">
        <v>2020</v>
      </c>
      <c r="E281" s="375" t="str">
        <f>G280</f>
        <v>Noviembre</v>
      </c>
      <c r="F281" s="376"/>
      <c r="G281" s="375" t="s">
        <v>289</v>
      </c>
      <c r="H281" s="376"/>
      <c r="I281" s="373">
        <v>1222351.3999999999</v>
      </c>
      <c r="J281" s="374"/>
      <c r="K281" s="375" t="s">
        <v>284</v>
      </c>
      <c r="L281" s="399"/>
      <c r="M281" s="399"/>
      <c r="N281" s="399"/>
      <c r="O281" s="181">
        <v>11</v>
      </c>
      <c r="P281" s="181"/>
    </row>
    <row r="282" spans="1:16" ht="4.95" customHeight="1" x14ac:dyDescent="0.25">
      <c r="A282" s="2"/>
      <c r="B282" s="99"/>
      <c r="C282" s="174"/>
      <c r="D282" s="179"/>
      <c r="E282" s="340"/>
      <c r="F282" s="341"/>
      <c r="G282" s="340"/>
      <c r="H282" s="341"/>
      <c r="I282" s="537"/>
      <c r="J282" s="538"/>
      <c r="K282" s="340"/>
      <c r="L282" s="341"/>
      <c r="M282" s="179"/>
      <c r="N282" s="179"/>
      <c r="O282" s="181"/>
      <c r="P282" s="181"/>
    </row>
    <row r="283" spans="1:16" ht="13.2" customHeight="1" x14ac:dyDescent="0.25">
      <c r="A283" s="2"/>
      <c r="B283" s="99"/>
      <c r="C283" s="174"/>
      <c r="D283" s="348" t="s">
        <v>45</v>
      </c>
      <c r="E283" s="349"/>
      <c r="F283" s="349"/>
      <c r="G283" s="349"/>
      <c r="H283" s="350"/>
      <c r="I283" s="338">
        <f>SUM(I271:J282)</f>
        <v>13445865.400000002</v>
      </c>
      <c r="J283" s="339"/>
      <c r="K283" s="340"/>
      <c r="L283" s="341"/>
      <c r="M283" s="179"/>
      <c r="N283" s="179"/>
      <c r="O283" s="181"/>
      <c r="P283" s="181"/>
    </row>
    <row r="284" spans="1:16" ht="4.95" customHeight="1" x14ac:dyDescent="0.25">
      <c r="A284" s="2"/>
      <c r="B284" s="99"/>
      <c r="C284" s="174"/>
      <c r="D284" s="179"/>
      <c r="E284" s="340"/>
      <c r="F284" s="341"/>
      <c r="G284" s="340"/>
      <c r="H284" s="341"/>
      <c r="I284" s="537"/>
      <c r="J284" s="538"/>
      <c r="K284" s="340"/>
      <c r="L284" s="341"/>
      <c r="M284" s="179"/>
      <c r="N284" s="179"/>
      <c r="O284" s="181"/>
      <c r="P284" s="181"/>
    </row>
    <row r="285" spans="1:16" ht="13.2" customHeight="1" x14ac:dyDescent="0.25">
      <c r="A285" s="2"/>
      <c r="B285" s="99"/>
      <c r="C285" s="174"/>
      <c r="D285" s="168">
        <v>2021</v>
      </c>
      <c r="E285" s="375" t="str">
        <f>G281</f>
        <v>Diciembre</v>
      </c>
      <c r="F285" s="376"/>
      <c r="G285" s="375" t="s">
        <v>270</v>
      </c>
      <c r="H285" s="376"/>
      <c r="I285" s="373">
        <v>1222351.3999999999</v>
      </c>
      <c r="J285" s="374"/>
      <c r="K285" s="375" t="s">
        <v>284</v>
      </c>
      <c r="L285" s="399"/>
      <c r="M285" s="399"/>
      <c r="N285" s="399"/>
      <c r="O285" s="181">
        <v>1</v>
      </c>
      <c r="P285" s="181"/>
    </row>
    <row r="286" spans="1:16" ht="13.2" customHeight="1" x14ac:dyDescent="0.25">
      <c r="A286" s="2"/>
      <c r="B286" s="99"/>
      <c r="C286" s="174"/>
      <c r="D286" s="168">
        <v>2021</v>
      </c>
      <c r="E286" s="375" t="str">
        <f t="shared" ref="E286:E291" si="1">G285</f>
        <v>Enero</v>
      </c>
      <c r="F286" s="376"/>
      <c r="G286" s="375" t="s">
        <v>271</v>
      </c>
      <c r="H286" s="376"/>
      <c r="I286" s="373">
        <v>1260855.47</v>
      </c>
      <c r="J286" s="374"/>
      <c r="K286" s="375" t="s">
        <v>284</v>
      </c>
      <c r="L286" s="399"/>
      <c r="M286" s="399"/>
      <c r="N286" s="399"/>
      <c r="O286" s="181">
        <v>2</v>
      </c>
      <c r="P286" s="181"/>
    </row>
    <row r="287" spans="1:16" ht="13.2" customHeight="1" x14ac:dyDescent="0.25">
      <c r="A287" s="2"/>
      <c r="B287" s="99"/>
      <c r="C287" s="174"/>
      <c r="D287" s="168">
        <v>2021</v>
      </c>
      <c r="E287" s="375" t="str">
        <f t="shared" si="1"/>
        <v>Febrero</v>
      </c>
      <c r="F287" s="376"/>
      <c r="G287" s="375" t="s">
        <v>272</v>
      </c>
      <c r="H287" s="376"/>
      <c r="I287" s="373">
        <v>1260855.47</v>
      </c>
      <c r="J287" s="374"/>
      <c r="K287" s="375" t="s">
        <v>284</v>
      </c>
      <c r="L287" s="399"/>
      <c r="M287" s="399"/>
      <c r="N287" s="399"/>
      <c r="O287" s="181">
        <v>3</v>
      </c>
      <c r="P287" s="181"/>
    </row>
    <row r="288" spans="1:16" ht="13.2" customHeight="1" x14ac:dyDescent="0.25">
      <c r="A288" s="2"/>
      <c r="B288" s="99"/>
      <c r="C288" s="174"/>
      <c r="D288" s="168">
        <v>2021</v>
      </c>
      <c r="E288" s="375" t="str">
        <f t="shared" si="1"/>
        <v>Marzo</v>
      </c>
      <c r="F288" s="376"/>
      <c r="G288" s="375" t="s">
        <v>273</v>
      </c>
      <c r="H288" s="376"/>
      <c r="I288" s="373">
        <v>1260855.47</v>
      </c>
      <c r="J288" s="374"/>
      <c r="K288" s="375" t="s">
        <v>284</v>
      </c>
      <c r="L288" s="399"/>
      <c r="M288" s="399"/>
      <c r="N288" s="399"/>
      <c r="O288" s="181">
        <v>4</v>
      </c>
      <c r="P288" s="181"/>
    </row>
    <row r="289" spans="1:16" ht="13.2" customHeight="1" x14ac:dyDescent="0.25">
      <c r="A289" s="2"/>
      <c r="B289" s="99"/>
      <c r="C289" s="174"/>
      <c r="D289" s="168">
        <v>2021</v>
      </c>
      <c r="E289" s="375" t="str">
        <f t="shared" si="1"/>
        <v>Abril</v>
      </c>
      <c r="F289" s="376"/>
      <c r="G289" s="375" t="s">
        <v>274</v>
      </c>
      <c r="H289" s="376"/>
      <c r="I289" s="373">
        <v>1260855.47</v>
      </c>
      <c r="J289" s="374"/>
      <c r="K289" s="375" t="s">
        <v>284</v>
      </c>
      <c r="L289" s="399"/>
      <c r="M289" s="399"/>
      <c r="N289" s="399"/>
      <c r="O289" s="181">
        <v>5</v>
      </c>
      <c r="P289" s="181"/>
    </row>
    <row r="290" spans="1:16" ht="13.2" customHeight="1" x14ac:dyDescent="0.25">
      <c r="A290" s="2"/>
      <c r="B290" s="99"/>
      <c r="C290" s="174"/>
      <c r="D290" s="168">
        <v>2021</v>
      </c>
      <c r="E290" s="375" t="str">
        <f t="shared" si="1"/>
        <v>Mayo</v>
      </c>
      <c r="F290" s="376"/>
      <c r="G290" s="375" t="s">
        <v>275</v>
      </c>
      <c r="H290" s="376"/>
      <c r="I290" s="373">
        <v>1260855.47</v>
      </c>
      <c r="J290" s="374"/>
      <c r="K290" s="375" t="s">
        <v>284</v>
      </c>
      <c r="L290" s="399"/>
      <c r="M290" s="399"/>
      <c r="N290" s="399"/>
      <c r="O290" s="181">
        <v>6</v>
      </c>
      <c r="P290" s="181"/>
    </row>
    <row r="291" spans="1:16" ht="13.2" customHeight="1" x14ac:dyDescent="0.25">
      <c r="A291" s="2"/>
      <c r="B291" s="99"/>
      <c r="C291" s="174"/>
      <c r="D291" s="168">
        <v>2021</v>
      </c>
      <c r="E291" s="375" t="str">
        <f t="shared" si="1"/>
        <v>Junio</v>
      </c>
      <c r="F291" s="376"/>
      <c r="G291" s="375" t="s">
        <v>276</v>
      </c>
      <c r="H291" s="376"/>
      <c r="I291" s="373">
        <v>1260855.47</v>
      </c>
      <c r="J291" s="374"/>
      <c r="K291" s="375" t="s">
        <v>284</v>
      </c>
      <c r="L291" s="399"/>
      <c r="M291" s="399"/>
      <c r="N291" s="399"/>
      <c r="O291" s="181">
        <f t="shared" ref="O291:O296" si="2">O290+1</f>
        <v>7</v>
      </c>
      <c r="P291" s="181"/>
    </row>
    <row r="292" spans="1:16" ht="13.2" customHeight="1" x14ac:dyDescent="0.25">
      <c r="A292" s="2"/>
      <c r="B292" s="99"/>
      <c r="C292" s="174"/>
      <c r="D292" s="168">
        <v>2021</v>
      </c>
      <c r="E292" s="375" t="str">
        <f t="shared" ref="E292" si="3">G291</f>
        <v>Julio</v>
      </c>
      <c r="F292" s="376"/>
      <c r="G292" s="375" t="s">
        <v>277</v>
      </c>
      <c r="H292" s="376"/>
      <c r="I292" s="373">
        <v>1260855.47</v>
      </c>
      <c r="J292" s="374"/>
      <c r="K292" s="375" t="s">
        <v>284</v>
      </c>
      <c r="L292" s="399"/>
      <c r="M292" s="399"/>
      <c r="N292" s="399"/>
      <c r="O292" s="181">
        <f t="shared" si="2"/>
        <v>8</v>
      </c>
      <c r="P292" s="181"/>
    </row>
    <row r="293" spans="1:16" ht="13.2" customHeight="1" x14ac:dyDescent="0.25">
      <c r="A293" s="2"/>
      <c r="B293" s="99"/>
      <c r="C293" s="174"/>
      <c r="D293" s="168">
        <v>2021</v>
      </c>
      <c r="E293" s="375" t="str">
        <f t="shared" ref="E293" si="4">G292</f>
        <v>Agosto</v>
      </c>
      <c r="F293" s="376"/>
      <c r="G293" s="375" t="s">
        <v>278</v>
      </c>
      <c r="H293" s="376"/>
      <c r="I293" s="373">
        <v>1260855.47</v>
      </c>
      <c r="J293" s="374"/>
      <c r="K293" s="375" t="s">
        <v>284</v>
      </c>
      <c r="L293" s="399"/>
      <c r="M293" s="399"/>
      <c r="N293" s="399"/>
      <c r="O293" s="181">
        <f t="shared" si="2"/>
        <v>9</v>
      </c>
      <c r="P293" s="181"/>
    </row>
    <row r="294" spans="1:16" ht="13.2" customHeight="1" x14ac:dyDescent="0.25">
      <c r="A294" s="2"/>
      <c r="B294" s="99"/>
      <c r="C294" s="174"/>
      <c r="D294" s="168">
        <v>2021</v>
      </c>
      <c r="E294" s="375" t="str">
        <f t="shared" ref="E294" si="5">G293</f>
        <v>Septiembre</v>
      </c>
      <c r="F294" s="376"/>
      <c r="G294" s="375" t="s">
        <v>279</v>
      </c>
      <c r="H294" s="376"/>
      <c r="I294" s="373">
        <v>1260855.47</v>
      </c>
      <c r="J294" s="374"/>
      <c r="K294" s="375" t="s">
        <v>284</v>
      </c>
      <c r="L294" s="399"/>
      <c r="M294" s="399"/>
      <c r="N294" s="399"/>
      <c r="O294" s="181">
        <f t="shared" si="2"/>
        <v>10</v>
      </c>
      <c r="P294" s="181"/>
    </row>
    <row r="295" spans="1:16" ht="13.2" customHeight="1" x14ac:dyDescent="0.25">
      <c r="A295" s="2"/>
      <c r="B295" s="99"/>
      <c r="C295" s="174"/>
      <c r="D295" s="168">
        <v>2021</v>
      </c>
      <c r="E295" s="375" t="str">
        <f t="shared" ref="E295" si="6">G294</f>
        <v>Octubre</v>
      </c>
      <c r="F295" s="376"/>
      <c r="G295" s="375" t="s">
        <v>280</v>
      </c>
      <c r="H295" s="376"/>
      <c r="I295" s="373">
        <v>1260855.47</v>
      </c>
      <c r="J295" s="374"/>
      <c r="K295" s="375" t="s">
        <v>284</v>
      </c>
      <c r="L295" s="399"/>
      <c r="M295" s="399"/>
      <c r="N295" s="399"/>
      <c r="O295" s="181">
        <f t="shared" si="2"/>
        <v>11</v>
      </c>
      <c r="P295" s="181"/>
    </row>
    <row r="296" spans="1:16" ht="13.2" customHeight="1" x14ac:dyDescent="0.25">
      <c r="A296" s="2"/>
      <c r="B296" s="99"/>
      <c r="C296" s="174"/>
      <c r="D296" s="168">
        <v>2021</v>
      </c>
      <c r="E296" s="375" t="str">
        <f t="shared" ref="E296" si="7">G295</f>
        <v>Noviembre</v>
      </c>
      <c r="F296" s="376"/>
      <c r="G296" s="375" t="s">
        <v>289</v>
      </c>
      <c r="H296" s="376"/>
      <c r="I296" s="373">
        <v>1260855.47</v>
      </c>
      <c r="J296" s="374"/>
      <c r="K296" s="375" t="s">
        <v>284</v>
      </c>
      <c r="L296" s="399"/>
      <c r="M296" s="399"/>
      <c r="N296" s="399"/>
      <c r="O296" s="181">
        <f t="shared" si="2"/>
        <v>12</v>
      </c>
      <c r="P296" s="181"/>
    </row>
    <row r="297" spans="1:16" ht="4.95" customHeight="1" x14ac:dyDescent="0.25">
      <c r="A297" s="2"/>
      <c r="B297" s="99"/>
      <c r="C297" s="174"/>
      <c r="D297" s="102"/>
      <c r="E297" s="102"/>
      <c r="F297" s="92"/>
      <c r="G297" s="102"/>
      <c r="H297" s="92"/>
      <c r="I297" s="103"/>
      <c r="J297" s="87"/>
      <c r="K297" s="102"/>
      <c r="L297" s="178"/>
      <c r="M297" s="178"/>
      <c r="N297" s="178"/>
      <c r="O297" s="181"/>
      <c r="P297" s="181"/>
    </row>
    <row r="298" spans="1:16" ht="13.2" customHeight="1" x14ac:dyDescent="0.25">
      <c r="A298" s="2"/>
      <c r="B298" s="99"/>
      <c r="C298" s="174"/>
      <c r="D298" s="348" t="s">
        <v>45</v>
      </c>
      <c r="E298" s="349"/>
      <c r="F298" s="349"/>
      <c r="G298" s="349"/>
      <c r="H298" s="350"/>
      <c r="I298" s="338">
        <f>SUM(I285:J297)</f>
        <v>15091761.570000002</v>
      </c>
      <c r="J298" s="339"/>
      <c r="K298" s="340"/>
      <c r="L298" s="341"/>
      <c r="M298" s="179"/>
      <c r="N298" s="179"/>
      <c r="O298" s="181"/>
      <c r="P298" s="181"/>
    </row>
    <row r="299" spans="1:16" ht="4.95" customHeight="1" x14ac:dyDescent="0.25">
      <c r="A299" s="2"/>
      <c r="B299" s="99"/>
      <c r="C299" s="174"/>
      <c r="D299" s="63"/>
      <c r="E299" s="63"/>
      <c r="F299" s="63"/>
      <c r="G299" s="63"/>
      <c r="H299" s="63"/>
      <c r="I299" s="104"/>
      <c r="J299" s="81"/>
      <c r="K299" s="179"/>
      <c r="L299" s="180"/>
      <c r="M299" s="179"/>
      <c r="N299" s="179"/>
      <c r="O299" s="181"/>
      <c r="P299" s="181"/>
    </row>
    <row r="300" spans="1:16" ht="13.2" customHeight="1" x14ac:dyDescent="0.25">
      <c r="A300" s="2"/>
      <c r="B300" s="99"/>
      <c r="C300" s="174"/>
      <c r="D300" s="168">
        <v>2022</v>
      </c>
      <c r="E300" s="375" t="str">
        <f>G296</f>
        <v>Diciembre</v>
      </c>
      <c r="F300" s="376"/>
      <c r="G300" s="375" t="s">
        <v>270</v>
      </c>
      <c r="H300" s="376"/>
      <c r="I300" s="373">
        <v>1457361.75</v>
      </c>
      <c r="J300" s="374"/>
      <c r="K300" s="375" t="s">
        <v>284</v>
      </c>
      <c r="L300" s="399"/>
      <c r="M300" s="399"/>
      <c r="N300" s="399"/>
      <c r="O300" s="181">
        <v>1</v>
      </c>
      <c r="P300" s="198"/>
    </row>
    <row r="301" spans="1:16" ht="13.2" customHeight="1" x14ac:dyDescent="0.25">
      <c r="A301" s="2"/>
      <c r="B301" s="99"/>
      <c r="C301" s="196"/>
      <c r="D301" s="195">
        <v>2022</v>
      </c>
      <c r="E301" s="375" t="str">
        <f t="shared" ref="E301:E306" si="8">G300</f>
        <v>Enero</v>
      </c>
      <c r="F301" s="376"/>
      <c r="G301" s="375" t="s">
        <v>271</v>
      </c>
      <c r="H301" s="376"/>
      <c r="I301" s="373">
        <v>1353528.34</v>
      </c>
      <c r="J301" s="374"/>
      <c r="K301" s="375" t="s">
        <v>284</v>
      </c>
      <c r="L301" s="399"/>
      <c r="M301" s="399"/>
      <c r="N301" s="399"/>
      <c r="O301" s="197">
        <f t="shared" ref="O301:O309" si="9">O300+1</f>
        <v>2</v>
      </c>
      <c r="P301" s="198"/>
    </row>
    <row r="302" spans="1:16" ht="13.2" customHeight="1" x14ac:dyDescent="0.25">
      <c r="A302" s="2"/>
      <c r="B302" s="99"/>
      <c r="C302" s="206"/>
      <c r="D302" s="205">
        <v>2022</v>
      </c>
      <c r="E302" s="375" t="str">
        <f t="shared" si="8"/>
        <v>Febrero</v>
      </c>
      <c r="F302" s="376"/>
      <c r="G302" s="375" t="s">
        <v>272</v>
      </c>
      <c r="H302" s="376"/>
      <c r="I302" s="373">
        <v>1353528.34</v>
      </c>
      <c r="J302" s="374"/>
      <c r="K302" s="375" t="s">
        <v>284</v>
      </c>
      <c r="L302" s="399"/>
      <c r="M302" s="399"/>
      <c r="N302" s="399"/>
      <c r="O302" s="207">
        <f t="shared" si="9"/>
        <v>3</v>
      </c>
      <c r="P302" s="198"/>
    </row>
    <row r="303" spans="1:16" ht="13.2" customHeight="1" x14ac:dyDescent="0.25">
      <c r="A303" s="2"/>
      <c r="B303" s="99"/>
      <c r="C303" s="212"/>
      <c r="D303" s="211">
        <v>2022</v>
      </c>
      <c r="E303" s="375" t="str">
        <f t="shared" si="8"/>
        <v>Marzo</v>
      </c>
      <c r="F303" s="376"/>
      <c r="G303" s="375" t="s">
        <v>273</v>
      </c>
      <c r="H303" s="376"/>
      <c r="I303" s="373">
        <v>1353528.34</v>
      </c>
      <c r="J303" s="374"/>
      <c r="K303" s="375" t="s">
        <v>284</v>
      </c>
      <c r="L303" s="399"/>
      <c r="M303" s="399"/>
      <c r="N303" s="399"/>
      <c r="O303" s="213">
        <f t="shared" si="9"/>
        <v>4</v>
      </c>
      <c r="P303" s="198"/>
    </row>
    <row r="304" spans="1:16" ht="13.2" customHeight="1" x14ac:dyDescent="0.25">
      <c r="A304" s="2"/>
      <c r="B304" s="99"/>
      <c r="C304" s="220"/>
      <c r="D304" s="218">
        <v>2022</v>
      </c>
      <c r="E304" s="375" t="str">
        <f t="shared" si="8"/>
        <v>Abril</v>
      </c>
      <c r="F304" s="376"/>
      <c r="G304" s="375" t="s">
        <v>274</v>
      </c>
      <c r="H304" s="376"/>
      <c r="I304" s="373">
        <v>1353528.34</v>
      </c>
      <c r="J304" s="374"/>
      <c r="K304" s="375" t="s">
        <v>284</v>
      </c>
      <c r="L304" s="399"/>
      <c r="M304" s="399"/>
      <c r="N304" s="399"/>
      <c r="O304" s="221">
        <f t="shared" si="9"/>
        <v>5</v>
      </c>
      <c r="P304" s="198"/>
    </row>
    <row r="305" spans="1:16" ht="13.2" customHeight="1" x14ac:dyDescent="0.25">
      <c r="A305" s="2"/>
      <c r="B305" s="99"/>
      <c r="C305" s="224"/>
      <c r="D305" s="223">
        <v>2022</v>
      </c>
      <c r="E305" s="375" t="str">
        <f t="shared" si="8"/>
        <v>Mayo</v>
      </c>
      <c r="F305" s="376"/>
      <c r="G305" s="375" t="s">
        <v>275</v>
      </c>
      <c r="H305" s="376"/>
      <c r="I305" s="373">
        <v>1353528.34</v>
      </c>
      <c r="J305" s="374"/>
      <c r="K305" s="375" t="s">
        <v>284</v>
      </c>
      <c r="L305" s="399"/>
      <c r="M305" s="399"/>
      <c r="N305" s="399"/>
      <c r="O305" s="225">
        <f t="shared" si="9"/>
        <v>6</v>
      </c>
      <c r="P305" s="198"/>
    </row>
    <row r="306" spans="1:16" ht="13.2" customHeight="1" x14ac:dyDescent="0.25">
      <c r="A306" s="2"/>
      <c r="B306" s="99"/>
      <c r="C306" s="231"/>
      <c r="D306" s="230">
        <v>2022</v>
      </c>
      <c r="E306" s="375" t="str">
        <f t="shared" si="8"/>
        <v>Junio</v>
      </c>
      <c r="F306" s="376"/>
      <c r="G306" s="375" t="s">
        <v>276</v>
      </c>
      <c r="H306" s="376"/>
      <c r="I306" s="373">
        <v>1353528.34</v>
      </c>
      <c r="J306" s="374"/>
      <c r="K306" s="375" t="s">
        <v>284</v>
      </c>
      <c r="L306" s="399"/>
      <c r="M306" s="399"/>
      <c r="N306" s="399"/>
      <c r="O306" s="232">
        <f t="shared" si="9"/>
        <v>7</v>
      </c>
      <c r="P306" s="198"/>
    </row>
    <row r="307" spans="1:16" ht="13.2" customHeight="1" x14ac:dyDescent="0.25">
      <c r="A307" s="2"/>
      <c r="B307" s="99"/>
      <c r="C307" s="240"/>
      <c r="D307" s="239">
        <v>2022</v>
      </c>
      <c r="E307" s="375" t="str">
        <f t="shared" ref="E307" si="10">G306</f>
        <v>Julio</v>
      </c>
      <c r="F307" s="376"/>
      <c r="G307" s="375" t="s">
        <v>277</v>
      </c>
      <c r="H307" s="376"/>
      <c r="I307" s="373">
        <v>1353528.34</v>
      </c>
      <c r="J307" s="374"/>
      <c r="K307" s="375" t="s">
        <v>284</v>
      </c>
      <c r="L307" s="399"/>
      <c r="M307" s="399"/>
      <c r="N307" s="399"/>
      <c r="O307" s="241">
        <f t="shared" si="9"/>
        <v>8</v>
      </c>
      <c r="P307" s="198"/>
    </row>
    <row r="308" spans="1:16" ht="13.2" customHeight="1" x14ac:dyDescent="0.25">
      <c r="A308" s="2"/>
      <c r="B308" s="99"/>
      <c r="C308" s="273"/>
      <c r="D308" s="272">
        <v>2022</v>
      </c>
      <c r="E308" s="375" t="str">
        <f t="shared" ref="E308" si="11">G307</f>
        <v>Agosto</v>
      </c>
      <c r="F308" s="376"/>
      <c r="G308" s="375" t="s">
        <v>278</v>
      </c>
      <c r="H308" s="376"/>
      <c r="I308" s="373">
        <v>1380795.36</v>
      </c>
      <c r="J308" s="374"/>
      <c r="K308" s="375" t="s">
        <v>284</v>
      </c>
      <c r="L308" s="399"/>
      <c r="M308" s="399"/>
      <c r="N308" s="399"/>
      <c r="O308" s="274">
        <f t="shared" si="9"/>
        <v>9</v>
      </c>
      <c r="P308" s="198"/>
    </row>
    <row r="309" spans="1:16" ht="13.2" customHeight="1" x14ac:dyDescent="0.25">
      <c r="A309" s="2"/>
      <c r="B309" s="99"/>
      <c r="C309" s="284"/>
      <c r="D309" s="283">
        <v>2022</v>
      </c>
      <c r="E309" s="375" t="str">
        <f t="shared" ref="E309" si="12">G308</f>
        <v>Septiembre</v>
      </c>
      <c r="F309" s="376"/>
      <c r="G309" s="375" t="s">
        <v>279</v>
      </c>
      <c r="H309" s="376"/>
      <c r="I309" s="373">
        <v>1436151.47</v>
      </c>
      <c r="J309" s="374"/>
      <c r="K309" s="375" t="s">
        <v>284</v>
      </c>
      <c r="L309" s="399"/>
      <c r="M309" s="399"/>
      <c r="N309" s="399"/>
      <c r="O309" s="285">
        <f t="shared" si="9"/>
        <v>10</v>
      </c>
      <c r="P309" s="198"/>
    </row>
    <row r="310" spans="1:16" ht="13.2" customHeight="1" x14ac:dyDescent="0.25">
      <c r="A310" s="2"/>
      <c r="B310" s="99"/>
      <c r="C310" s="296"/>
      <c r="D310" s="295">
        <v>2022</v>
      </c>
      <c r="E310" s="400" t="s">
        <v>279</v>
      </c>
      <c r="F310" s="401"/>
      <c r="G310" s="400" t="s">
        <v>280</v>
      </c>
      <c r="H310" s="401"/>
      <c r="I310" s="441">
        <v>1932442.46</v>
      </c>
      <c r="J310" s="442"/>
      <c r="K310" s="375" t="s">
        <v>284</v>
      </c>
      <c r="L310" s="399"/>
      <c r="M310" s="399"/>
      <c r="N310" s="399"/>
      <c r="O310" s="299">
        <v>11</v>
      </c>
      <c r="P310" s="198"/>
    </row>
    <row r="311" spans="1:16" ht="13.2" customHeight="1" x14ac:dyDescent="0.25">
      <c r="A311" s="2"/>
      <c r="B311" s="99"/>
      <c r="C311" s="290"/>
      <c r="D311" s="289">
        <v>2022</v>
      </c>
      <c r="E311" s="375" t="s">
        <v>280</v>
      </c>
      <c r="F311" s="376"/>
      <c r="G311" s="375" t="s">
        <v>289</v>
      </c>
      <c r="H311" s="376"/>
      <c r="I311" s="373">
        <v>1865615.11</v>
      </c>
      <c r="J311" s="374"/>
      <c r="K311" s="375" t="s">
        <v>284</v>
      </c>
      <c r="L311" s="399"/>
      <c r="M311" s="399"/>
      <c r="N311" s="399"/>
      <c r="O311" s="291">
        <v>12</v>
      </c>
      <c r="P311" s="198"/>
    </row>
    <row r="312" spans="1:16" ht="4.95" customHeight="1" x14ac:dyDescent="0.25">
      <c r="A312" s="2"/>
      <c r="B312" s="99"/>
      <c r="C312" s="174"/>
      <c r="D312" s="63"/>
      <c r="E312" s="63"/>
      <c r="F312" s="63"/>
      <c r="G312" s="63"/>
      <c r="H312" s="63"/>
      <c r="I312" s="104"/>
      <c r="J312" s="81"/>
      <c r="K312" s="179"/>
      <c r="L312" s="180"/>
      <c r="M312" s="179"/>
      <c r="N312" s="179"/>
      <c r="O312" s="181"/>
      <c r="P312" s="181"/>
    </row>
    <row r="313" spans="1:16" ht="13.2" customHeight="1" x14ac:dyDescent="0.25">
      <c r="A313" s="2"/>
      <c r="B313" s="99"/>
      <c r="C313" s="174"/>
      <c r="D313" s="348" t="s">
        <v>45</v>
      </c>
      <c r="E313" s="349"/>
      <c r="F313" s="349"/>
      <c r="G313" s="349"/>
      <c r="H313" s="350"/>
      <c r="I313" s="338">
        <f>SUM(I300:J312)</f>
        <v>17547064.529999997</v>
      </c>
      <c r="J313" s="339"/>
      <c r="K313" s="340"/>
      <c r="L313" s="341"/>
      <c r="M313" s="179"/>
      <c r="N313" s="179"/>
      <c r="O313" s="181"/>
      <c r="P313" s="181"/>
    </row>
    <row r="314" spans="1:16" ht="4.95" customHeight="1" x14ac:dyDescent="0.25">
      <c r="A314" s="2"/>
      <c r="B314" s="99"/>
      <c r="C314" s="174"/>
      <c r="D314" s="63"/>
      <c r="E314" s="63"/>
      <c r="F314" s="63"/>
      <c r="G314" s="63"/>
      <c r="H314" s="63"/>
      <c r="I314" s="104"/>
      <c r="J314" s="81"/>
      <c r="K314" s="179"/>
      <c r="L314" s="180"/>
      <c r="M314" s="179"/>
      <c r="N314" s="179"/>
      <c r="O314" s="181"/>
      <c r="P314" s="181"/>
    </row>
    <row r="315" spans="1:16" ht="13.2" customHeight="1" x14ac:dyDescent="0.25">
      <c r="A315" s="2"/>
      <c r="B315" s="99"/>
      <c r="C315" s="303"/>
      <c r="D315" s="300">
        <v>2023</v>
      </c>
      <c r="E315" s="375" t="str">
        <f>G311</f>
        <v>Diciembre</v>
      </c>
      <c r="F315" s="376"/>
      <c r="G315" s="375" t="s">
        <v>270</v>
      </c>
      <c r="H315" s="376"/>
      <c r="I315" s="373">
        <v>1805743.41</v>
      </c>
      <c r="J315" s="374"/>
      <c r="K315" s="375" t="s">
        <v>284</v>
      </c>
      <c r="L315" s="399"/>
      <c r="M315" s="399"/>
      <c r="N315" s="399"/>
      <c r="O315" s="306">
        <v>1</v>
      </c>
      <c r="P315" s="198"/>
    </row>
    <row r="316" spans="1:16" ht="4.95" customHeight="1" x14ac:dyDescent="0.25">
      <c r="A316" s="2"/>
      <c r="B316" s="99"/>
      <c r="C316" s="303"/>
      <c r="D316" s="63"/>
      <c r="E316" s="63"/>
      <c r="F316" s="63"/>
      <c r="G316" s="63"/>
      <c r="H316" s="63"/>
      <c r="I316" s="104"/>
      <c r="J316" s="81"/>
      <c r="K316" s="304"/>
      <c r="L316" s="305"/>
      <c r="M316" s="304"/>
      <c r="N316" s="304"/>
      <c r="O316" s="306"/>
      <c r="P316" s="306"/>
    </row>
    <row r="317" spans="1:16" ht="13.2" customHeight="1" x14ac:dyDescent="0.25">
      <c r="A317" s="2"/>
      <c r="B317" s="99"/>
      <c r="C317" s="303"/>
      <c r="D317" s="348" t="s">
        <v>45</v>
      </c>
      <c r="E317" s="349"/>
      <c r="F317" s="349"/>
      <c r="G317" s="349"/>
      <c r="H317" s="350"/>
      <c r="I317" s="338">
        <f>SUM(I315:J316)</f>
        <v>1805743.41</v>
      </c>
      <c r="J317" s="339"/>
      <c r="K317" s="340"/>
      <c r="L317" s="341"/>
      <c r="M317" s="304"/>
      <c r="N317" s="304"/>
      <c r="O317" s="306"/>
      <c r="P317" s="306"/>
    </row>
    <row r="318" spans="1:16" ht="13.95" customHeight="1" x14ac:dyDescent="0.25">
      <c r="A318" s="2"/>
      <c r="B318" s="99"/>
      <c r="C318" s="174"/>
      <c r="D318" s="348" t="s">
        <v>374</v>
      </c>
      <c r="E318" s="349"/>
      <c r="F318" s="349"/>
      <c r="G318" s="349"/>
      <c r="H318" s="350"/>
      <c r="I318" s="338">
        <f>I298+I283+I313+I317</f>
        <v>47890434.909999996</v>
      </c>
      <c r="J318" s="339"/>
      <c r="K318" s="526"/>
      <c r="L318" s="341"/>
      <c r="M318" s="179"/>
      <c r="N318" s="179"/>
      <c r="O318" s="181"/>
      <c r="P318" s="181"/>
    </row>
    <row r="319" spans="1:16" ht="4.95" customHeight="1" x14ac:dyDescent="0.25">
      <c r="A319" s="2"/>
      <c r="B319" s="99"/>
      <c r="C319" s="174"/>
      <c r="D319" s="63"/>
      <c r="E319" s="63"/>
      <c r="F319" s="63"/>
      <c r="G319" s="63"/>
      <c r="H319" s="63"/>
      <c r="I319" s="104"/>
      <c r="J319" s="81"/>
      <c r="K319" s="179"/>
      <c r="L319" s="180"/>
      <c r="M319" s="179"/>
      <c r="N319" s="179"/>
      <c r="O319" s="181"/>
      <c r="P319" s="181"/>
    </row>
    <row r="320" spans="1:16" ht="13.2" customHeight="1" x14ac:dyDescent="0.25">
      <c r="A320" s="2"/>
      <c r="B320" s="99"/>
      <c r="C320" s="174"/>
      <c r="D320" s="105" t="s">
        <v>285</v>
      </c>
      <c r="E320" s="454" t="s">
        <v>286</v>
      </c>
      <c r="F320" s="455"/>
      <c r="G320" s="455"/>
      <c r="H320" s="456"/>
      <c r="I320" s="373">
        <v>317658.03000000003</v>
      </c>
      <c r="J320" s="374"/>
      <c r="K320" s="179"/>
      <c r="L320" s="180"/>
      <c r="M320" s="179"/>
      <c r="N320" s="179"/>
      <c r="O320" s="181"/>
      <c r="P320" s="181"/>
    </row>
    <row r="321" spans="1:16" ht="13.2" customHeight="1" x14ac:dyDescent="0.25">
      <c r="A321" s="2"/>
      <c r="B321" s="99"/>
      <c r="C321" s="174"/>
      <c r="D321" s="106" t="s">
        <v>287</v>
      </c>
      <c r="E321" s="454" t="s">
        <v>286</v>
      </c>
      <c r="F321" s="455"/>
      <c r="G321" s="455"/>
      <c r="H321" s="456"/>
      <c r="I321" s="373">
        <v>539886</v>
      </c>
      <c r="J321" s="374"/>
      <c r="K321" s="179"/>
      <c r="L321" s="180"/>
      <c r="M321" s="179"/>
      <c r="N321" s="179"/>
      <c r="O321" s="181"/>
      <c r="P321" s="181"/>
    </row>
    <row r="322" spans="1:16" ht="13.2" customHeight="1" x14ac:dyDescent="0.25">
      <c r="A322" s="2"/>
      <c r="B322" s="99"/>
      <c r="C322" s="174"/>
      <c r="D322" s="106" t="s">
        <v>290</v>
      </c>
      <c r="E322" s="454" t="s">
        <v>286</v>
      </c>
      <c r="F322" s="455"/>
      <c r="G322" s="455"/>
      <c r="H322" s="456"/>
      <c r="I322" s="373">
        <v>554017.22</v>
      </c>
      <c r="J322" s="374"/>
      <c r="K322" s="179"/>
      <c r="L322" s="180"/>
      <c r="M322" s="179"/>
      <c r="N322" s="179"/>
      <c r="O322" s="181"/>
      <c r="P322" s="181"/>
    </row>
    <row r="323" spans="1:16" ht="4.95" customHeight="1" x14ac:dyDescent="0.25">
      <c r="A323" s="2"/>
      <c r="B323" s="99"/>
      <c r="C323" s="174"/>
      <c r="D323" s="107"/>
      <c r="E323" s="88"/>
      <c r="F323" s="89"/>
      <c r="G323" s="89"/>
      <c r="H323" s="89"/>
      <c r="I323" s="103"/>
      <c r="J323" s="87"/>
      <c r="K323" s="179"/>
      <c r="L323" s="180"/>
      <c r="M323" s="179"/>
      <c r="N323" s="179"/>
      <c r="O323" s="181"/>
      <c r="P323" s="181"/>
    </row>
    <row r="324" spans="1:16" ht="13.2" customHeight="1" x14ac:dyDescent="0.25">
      <c r="A324" s="2"/>
      <c r="B324" s="99"/>
      <c r="C324" s="174"/>
      <c r="D324" s="348" t="s">
        <v>45</v>
      </c>
      <c r="E324" s="349"/>
      <c r="F324" s="349"/>
      <c r="G324" s="349"/>
      <c r="H324" s="350"/>
      <c r="I324" s="338">
        <f>SUM(I320:J323)</f>
        <v>1411561.25</v>
      </c>
      <c r="J324" s="339"/>
      <c r="K324" s="179"/>
      <c r="L324" s="180"/>
      <c r="M324" s="179"/>
      <c r="N324" s="179"/>
      <c r="O324" s="181"/>
      <c r="P324" s="181"/>
    </row>
    <row r="325" spans="1:16" ht="4.95" customHeight="1" x14ac:dyDescent="0.25">
      <c r="A325" s="2"/>
      <c r="B325" s="99"/>
      <c r="C325" s="174"/>
      <c r="D325" s="63"/>
      <c r="E325" s="63"/>
      <c r="F325" s="63"/>
      <c r="G325" s="63"/>
      <c r="H325" s="63"/>
      <c r="I325" s="104"/>
      <c r="J325" s="81"/>
      <c r="K325" s="179"/>
      <c r="L325" s="180"/>
      <c r="M325" s="179"/>
      <c r="N325" s="179"/>
      <c r="O325" s="181"/>
      <c r="P325" s="181"/>
    </row>
    <row r="326" spans="1:16" ht="13.95" customHeight="1" x14ac:dyDescent="0.25">
      <c r="A326" s="2"/>
      <c r="B326" s="99"/>
      <c r="C326" s="174"/>
      <c r="D326" s="348" t="s">
        <v>45</v>
      </c>
      <c r="E326" s="349"/>
      <c r="F326" s="349"/>
      <c r="G326" s="349"/>
      <c r="H326" s="350"/>
      <c r="I326" s="338">
        <f>I318-I324</f>
        <v>46478873.659999996</v>
      </c>
      <c r="J326" s="339"/>
      <c r="K326" s="192"/>
      <c r="L326" s="180"/>
      <c r="M326" s="179"/>
      <c r="N326" s="179"/>
      <c r="O326" s="181"/>
      <c r="P326" s="181"/>
    </row>
    <row r="327" spans="1:16" ht="7.95" customHeight="1" x14ac:dyDescent="0.25">
      <c r="A327" s="2"/>
      <c r="B327" s="99"/>
      <c r="C327" s="174"/>
      <c r="D327" s="63"/>
      <c r="E327" s="63"/>
      <c r="F327" s="63"/>
      <c r="G327" s="63"/>
      <c r="H327" s="63"/>
      <c r="I327" s="108"/>
      <c r="J327" s="182"/>
      <c r="K327" s="179"/>
      <c r="L327" s="180"/>
      <c r="M327" s="179"/>
      <c r="N327" s="179"/>
      <c r="O327" s="181"/>
      <c r="P327" s="181"/>
    </row>
    <row r="328" spans="1:16" ht="46.2" customHeight="1" x14ac:dyDescent="0.25">
      <c r="A328" s="2"/>
      <c r="B328" s="99"/>
      <c r="C328" s="342" t="s">
        <v>450</v>
      </c>
      <c r="D328" s="342"/>
      <c r="E328" s="342"/>
      <c r="F328" s="342"/>
      <c r="G328" s="342"/>
      <c r="H328" s="342"/>
      <c r="I328" s="342"/>
      <c r="J328" s="342"/>
      <c r="K328" s="342"/>
      <c r="L328" s="342"/>
      <c r="M328" s="342"/>
      <c r="N328" s="342"/>
      <c r="O328" s="342"/>
      <c r="P328" s="342"/>
    </row>
    <row r="329" spans="1:16" ht="7.2" customHeight="1" x14ac:dyDescent="0.25">
      <c r="A329" s="2"/>
      <c r="B329" s="99"/>
      <c r="C329" s="326"/>
      <c r="D329" s="326"/>
      <c r="E329" s="326"/>
      <c r="F329" s="326"/>
      <c r="G329" s="326"/>
      <c r="H329" s="326"/>
      <c r="I329" s="326"/>
      <c r="J329" s="326"/>
      <c r="K329" s="326"/>
      <c r="L329" s="326"/>
      <c r="M329" s="326"/>
      <c r="N329" s="326"/>
      <c r="O329" s="326"/>
      <c r="P329" s="326"/>
    </row>
    <row r="330" spans="1:16" ht="7.2" customHeight="1" x14ac:dyDescent="0.25">
      <c r="A330" s="2"/>
      <c r="B330" s="99"/>
      <c r="C330" s="326"/>
      <c r="D330" s="326"/>
      <c r="E330" s="326"/>
      <c r="F330" s="326"/>
      <c r="G330" s="326"/>
      <c r="H330" s="326"/>
      <c r="I330" s="326"/>
      <c r="J330" s="326"/>
      <c r="K330" s="326"/>
      <c r="L330" s="326"/>
      <c r="M330" s="326"/>
      <c r="N330" s="326"/>
      <c r="O330" s="326"/>
      <c r="P330" s="326"/>
    </row>
    <row r="331" spans="1:16" ht="11.4" customHeight="1" x14ac:dyDescent="0.25">
      <c r="A331" s="2"/>
      <c r="B331" s="99"/>
      <c r="C331" s="64" t="s">
        <v>49</v>
      </c>
      <c r="D331" s="326"/>
      <c r="E331" s="326"/>
      <c r="F331" s="326"/>
      <c r="G331" s="326"/>
      <c r="H331" s="326"/>
      <c r="I331" s="326"/>
      <c r="J331" s="326"/>
      <c r="K331" s="326"/>
      <c r="L331" s="326"/>
      <c r="M331" s="326"/>
      <c r="N331" s="326"/>
      <c r="O331" s="326"/>
      <c r="P331" s="326"/>
    </row>
    <row r="332" spans="1:16" ht="7.95" customHeight="1" x14ac:dyDescent="0.25">
      <c r="A332" s="2"/>
      <c r="B332" s="99"/>
      <c r="C332" s="174"/>
      <c r="D332" s="179"/>
      <c r="E332" s="340"/>
      <c r="F332" s="341"/>
      <c r="G332" s="340"/>
      <c r="H332" s="341"/>
      <c r="I332" s="340"/>
      <c r="J332" s="341"/>
      <c r="K332" s="340"/>
      <c r="L332" s="341"/>
      <c r="M332" s="179"/>
      <c r="N332" s="179"/>
      <c r="O332" s="181"/>
      <c r="P332" s="181"/>
    </row>
    <row r="333" spans="1:16" ht="12" x14ac:dyDescent="0.25">
      <c r="A333" s="5"/>
      <c r="B333" s="14"/>
      <c r="C333" s="370" t="s">
        <v>43</v>
      </c>
      <c r="D333" s="371"/>
      <c r="E333" s="371"/>
      <c r="F333" s="371"/>
      <c r="G333" s="371"/>
      <c r="H333" s="371"/>
      <c r="I333" s="371"/>
      <c r="J333" s="370">
        <f>J237</f>
        <v>2024</v>
      </c>
      <c r="K333" s="371"/>
      <c r="L333" s="372"/>
      <c r="M333" s="370">
        <f>M237</f>
        <v>2023</v>
      </c>
      <c r="N333" s="371"/>
      <c r="O333" s="372"/>
    </row>
    <row r="334" spans="1:16" ht="12" customHeight="1" x14ac:dyDescent="0.2">
      <c r="A334" s="5"/>
      <c r="B334" s="14"/>
      <c r="C334" s="512" t="s">
        <v>160</v>
      </c>
      <c r="D334" s="513"/>
      <c r="E334" s="513"/>
      <c r="F334" s="513"/>
      <c r="G334" s="513"/>
      <c r="H334" s="513"/>
      <c r="I334" s="513"/>
      <c r="J334" s="529">
        <f>I326</f>
        <v>46478873.659999996</v>
      </c>
      <c r="K334" s="530"/>
      <c r="L334" s="531"/>
      <c r="M334" s="529">
        <v>46478873.659999996</v>
      </c>
      <c r="N334" s="530"/>
      <c r="O334" s="531"/>
      <c r="P334" s="73"/>
    </row>
    <row r="335" spans="1:16" ht="12" customHeight="1" x14ac:dyDescent="0.2">
      <c r="A335" s="5"/>
      <c r="B335" s="14"/>
      <c r="C335" s="512" t="s">
        <v>162</v>
      </c>
      <c r="D335" s="513"/>
      <c r="E335" s="513"/>
      <c r="F335" s="513"/>
      <c r="G335" s="513"/>
      <c r="H335" s="513"/>
      <c r="I335" s="536"/>
      <c r="J335" s="529">
        <v>266156.14</v>
      </c>
      <c r="K335" s="530"/>
      <c r="L335" s="531"/>
      <c r="M335" s="529">
        <v>842482.27</v>
      </c>
      <c r="N335" s="530"/>
      <c r="O335" s="531"/>
      <c r="P335" s="73"/>
    </row>
    <row r="336" spans="1:16" ht="12" x14ac:dyDescent="0.25">
      <c r="A336" s="5"/>
      <c r="B336" s="14"/>
      <c r="C336" s="348" t="s">
        <v>45</v>
      </c>
      <c r="D336" s="349"/>
      <c r="E336" s="349"/>
      <c r="F336" s="349"/>
      <c r="G336" s="349"/>
      <c r="H336" s="349"/>
      <c r="I336" s="349"/>
      <c r="J336" s="544">
        <f>SUM(J334:L335)</f>
        <v>46745029.799999997</v>
      </c>
      <c r="K336" s="545"/>
      <c r="L336" s="546"/>
      <c r="M336" s="544">
        <f>SUM(M334:O335)</f>
        <v>47321355.93</v>
      </c>
      <c r="N336" s="545"/>
      <c r="O336" s="546"/>
    </row>
    <row r="337" spans="1:16" ht="7.8" customHeight="1" x14ac:dyDescent="0.25">
      <c r="A337" s="5"/>
      <c r="B337" s="14"/>
      <c r="C337" s="63"/>
      <c r="D337" s="63"/>
      <c r="E337" s="63"/>
      <c r="F337" s="63"/>
      <c r="G337" s="63"/>
      <c r="H337" s="63"/>
      <c r="I337" s="63"/>
      <c r="J337" s="98"/>
      <c r="K337" s="98"/>
      <c r="L337" s="78"/>
      <c r="M337" s="98"/>
      <c r="N337" s="98"/>
      <c r="O337" s="78"/>
    </row>
    <row r="338" spans="1:16" ht="4.2" customHeight="1" x14ac:dyDescent="0.25">
      <c r="A338" s="5"/>
      <c r="B338" s="14"/>
      <c r="C338" s="5"/>
      <c r="D338" s="5"/>
      <c r="E338" s="5"/>
      <c r="F338" s="5"/>
      <c r="O338" s="5"/>
      <c r="P338" s="5"/>
    </row>
    <row r="339" spans="1:16" ht="13.2" customHeight="1" x14ac:dyDescent="0.25">
      <c r="A339" s="5"/>
      <c r="B339" s="14"/>
      <c r="C339" s="5"/>
      <c r="D339" s="548" t="s">
        <v>43</v>
      </c>
      <c r="E339" s="549"/>
      <c r="F339" s="549"/>
      <c r="G339" s="550"/>
      <c r="H339" s="462">
        <f>J333</f>
        <v>2024</v>
      </c>
      <c r="I339" s="462"/>
      <c r="J339" s="462"/>
      <c r="K339" s="551" t="s">
        <v>50</v>
      </c>
      <c r="L339" s="462"/>
      <c r="M339" s="462"/>
      <c r="O339" s="5"/>
      <c r="P339" s="5"/>
    </row>
    <row r="340" spans="1:16" ht="14.4" customHeight="1" x14ac:dyDescent="0.2">
      <c r="A340" s="5"/>
      <c r="B340" s="14"/>
      <c r="C340" s="5"/>
      <c r="D340" s="514" t="s">
        <v>496</v>
      </c>
      <c r="E340" s="515"/>
      <c r="F340" s="515"/>
      <c r="G340" s="516"/>
      <c r="H340" s="347">
        <f>J334</f>
        <v>46478873.659999996</v>
      </c>
      <c r="I340" s="347"/>
      <c r="J340" s="347"/>
      <c r="K340" s="343">
        <f>H340/H342</f>
        <v>0.99430621520322571</v>
      </c>
      <c r="L340" s="496"/>
      <c r="M340" s="496"/>
      <c r="O340" s="5"/>
      <c r="P340" s="5"/>
    </row>
    <row r="341" spans="1:16" ht="25.8" customHeight="1" x14ac:dyDescent="0.2">
      <c r="A341" s="5"/>
      <c r="B341" s="14"/>
      <c r="C341" s="5"/>
      <c r="D341" s="532" t="s">
        <v>162</v>
      </c>
      <c r="E341" s="533"/>
      <c r="F341" s="534"/>
      <c r="G341" s="535"/>
      <c r="H341" s="347">
        <f>J335</f>
        <v>266156.14</v>
      </c>
      <c r="I341" s="347"/>
      <c r="J341" s="347"/>
      <c r="K341" s="343">
        <f>H341/H342</f>
        <v>5.6937847967742667E-3</v>
      </c>
      <c r="L341" s="496"/>
      <c r="M341" s="496"/>
      <c r="O341" s="5"/>
      <c r="P341" s="5"/>
    </row>
    <row r="342" spans="1:16" ht="13.2" x14ac:dyDescent="0.25">
      <c r="A342" s="5"/>
      <c r="B342" s="14"/>
      <c r="C342" s="5"/>
      <c r="D342" s="402" t="s">
        <v>45</v>
      </c>
      <c r="E342" s="403"/>
      <c r="F342" s="404"/>
      <c r="G342" s="405"/>
      <c r="H342" s="351">
        <f>SUM(H340:J341)</f>
        <v>46745029.799999997</v>
      </c>
      <c r="I342" s="351"/>
      <c r="J342" s="351"/>
      <c r="K342" s="510">
        <f>SUM(K340:M341)</f>
        <v>1</v>
      </c>
      <c r="L342" s="510"/>
      <c r="M342" s="510"/>
      <c r="O342" s="5"/>
      <c r="P342" s="5"/>
    </row>
    <row r="343" spans="1:16" ht="7.8" customHeight="1" x14ac:dyDescent="0.25">
      <c r="A343" s="5"/>
      <c r="B343" s="14"/>
      <c r="C343" s="5"/>
      <c r="D343" s="5"/>
      <c r="E343" s="5"/>
      <c r="F343" s="5"/>
      <c r="G343" s="5"/>
      <c r="H343" s="5"/>
      <c r="I343" s="5"/>
      <c r="J343" s="5"/>
      <c r="K343" s="5"/>
      <c r="L343" s="5"/>
      <c r="M343" s="5"/>
      <c r="N343" s="5"/>
      <c r="O343" s="5"/>
      <c r="P343" s="5"/>
    </row>
    <row r="344" spans="1:16" ht="12" x14ac:dyDescent="0.25">
      <c r="A344" s="5"/>
      <c r="B344" s="14"/>
      <c r="C344" s="109" t="s">
        <v>51</v>
      </c>
      <c r="D344" s="64"/>
      <c r="E344" s="64"/>
      <c r="F344" s="64"/>
      <c r="G344" s="64"/>
      <c r="H344" s="64"/>
      <c r="I344" s="64"/>
      <c r="J344" s="64"/>
      <c r="K344" s="64"/>
      <c r="L344" s="64"/>
      <c r="M344" s="64"/>
      <c r="N344" s="64"/>
      <c r="O344" s="64"/>
      <c r="P344" s="64"/>
    </row>
    <row r="345" spans="1:16" ht="34.799999999999997" customHeight="1" x14ac:dyDescent="0.25">
      <c r="A345" s="5"/>
      <c r="B345" s="14"/>
      <c r="C345" s="342" t="s">
        <v>499</v>
      </c>
      <c r="D345" s="342"/>
      <c r="E345" s="342"/>
      <c r="F345" s="342"/>
      <c r="G345" s="342"/>
      <c r="H345" s="342"/>
      <c r="I345" s="342"/>
      <c r="J345" s="342"/>
      <c r="K345" s="342"/>
      <c r="L345" s="342"/>
      <c r="M345" s="342"/>
      <c r="N345" s="342"/>
      <c r="O345" s="342"/>
      <c r="P345" s="342"/>
    </row>
    <row r="346" spans="1:16" s="21" customFormat="1" ht="7.8" customHeight="1" x14ac:dyDescent="0.25">
      <c r="A346" s="22"/>
      <c r="B346" s="23"/>
      <c r="C346" s="22"/>
      <c r="D346" s="22"/>
      <c r="E346" s="22"/>
      <c r="F346" s="22"/>
      <c r="G346" s="22"/>
      <c r="H346" s="22"/>
      <c r="I346" s="22"/>
      <c r="J346" s="22"/>
      <c r="K346" s="22"/>
      <c r="L346" s="22"/>
      <c r="M346" s="22"/>
      <c r="N346" s="22"/>
      <c r="O346" s="22"/>
      <c r="P346" s="22"/>
    </row>
    <row r="347" spans="1:16" ht="12" x14ac:dyDescent="0.25">
      <c r="A347" s="5"/>
      <c r="B347" s="99"/>
      <c r="C347" s="2" t="s">
        <v>451</v>
      </c>
      <c r="D347" s="5"/>
      <c r="E347" s="5"/>
      <c r="F347" s="5"/>
      <c r="G347" s="5"/>
      <c r="H347" s="5"/>
      <c r="I347" s="5"/>
      <c r="J347" s="5"/>
      <c r="K347" s="5"/>
      <c r="L347" s="5"/>
      <c r="M347" s="5"/>
      <c r="N347" s="5"/>
      <c r="O347" s="5"/>
      <c r="P347" s="5"/>
    </row>
    <row r="348" spans="1:16" ht="14.4" customHeight="1" x14ac:dyDescent="0.25">
      <c r="A348" s="5"/>
      <c r="B348" s="99"/>
      <c r="C348" s="342" t="s">
        <v>452</v>
      </c>
      <c r="D348" s="342"/>
      <c r="E348" s="342"/>
      <c r="F348" s="342"/>
      <c r="G348" s="342"/>
      <c r="H348" s="342"/>
      <c r="I348" s="342"/>
      <c r="J348" s="342"/>
      <c r="K348" s="342"/>
      <c r="L348" s="342"/>
      <c r="M348" s="342"/>
      <c r="N348" s="342"/>
      <c r="O348" s="342"/>
      <c r="P348" s="342"/>
    </row>
    <row r="349" spans="1:16" ht="7.8" customHeight="1" x14ac:dyDescent="0.25">
      <c r="A349" s="2"/>
      <c r="B349" s="16"/>
      <c r="C349" s="10"/>
      <c r="D349" s="10"/>
      <c r="E349" s="10"/>
      <c r="F349" s="10"/>
      <c r="G349" s="10"/>
      <c r="H349" s="10"/>
      <c r="I349" s="10"/>
      <c r="J349" s="10"/>
      <c r="K349" s="10"/>
      <c r="L349" s="10"/>
      <c r="M349" s="10"/>
      <c r="N349" s="10"/>
      <c r="O349" s="10"/>
      <c r="P349" s="10"/>
    </row>
    <row r="350" spans="1:16" ht="12" customHeight="1" x14ac:dyDescent="0.25">
      <c r="A350" s="2"/>
      <c r="B350" s="16"/>
      <c r="C350" s="2" t="s">
        <v>453</v>
      </c>
      <c r="D350" s="10"/>
      <c r="E350" s="10"/>
      <c r="F350" s="10"/>
      <c r="G350" s="10"/>
      <c r="H350" s="10"/>
      <c r="I350" s="10"/>
      <c r="J350" s="10"/>
      <c r="K350" s="10"/>
      <c r="L350" s="10"/>
      <c r="M350" s="10"/>
      <c r="N350" s="10"/>
      <c r="O350" s="10"/>
      <c r="P350" s="10"/>
    </row>
    <row r="351" spans="1:16" ht="12.6" customHeight="1" x14ac:dyDescent="0.25">
      <c r="A351" s="2"/>
      <c r="B351" s="16"/>
      <c r="C351" s="342" t="s">
        <v>454</v>
      </c>
      <c r="D351" s="342"/>
      <c r="E351" s="342"/>
      <c r="F351" s="342"/>
      <c r="G351" s="342"/>
      <c r="H351" s="342"/>
      <c r="I351" s="342"/>
      <c r="J351" s="342"/>
      <c r="K351" s="342"/>
      <c r="L351" s="342"/>
      <c r="M351" s="342"/>
      <c r="N351" s="342"/>
      <c r="O351" s="342"/>
      <c r="P351" s="342"/>
    </row>
    <row r="352" spans="1:16" ht="7.2" customHeight="1" x14ac:dyDescent="0.25">
      <c r="A352" s="2"/>
      <c r="B352" s="16"/>
      <c r="C352" s="10"/>
      <c r="D352" s="10"/>
      <c r="E352" s="10"/>
      <c r="F352" s="10"/>
      <c r="G352" s="10"/>
      <c r="H352" s="10"/>
      <c r="I352" s="10"/>
      <c r="J352" s="10"/>
      <c r="K352" s="10"/>
      <c r="L352" s="10"/>
      <c r="M352" s="10"/>
      <c r="N352" s="10"/>
      <c r="O352" s="10"/>
      <c r="P352" s="10"/>
    </row>
    <row r="353" spans="1:16" ht="12" x14ac:dyDescent="0.25">
      <c r="A353" s="12"/>
      <c r="B353" s="99"/>
      <c r="C353" s="2" t="s">
        <v>8</v>
      </c>
      <c r="D353" s="12"/>
      <c r="E353" s="12"/>
      <c r="F353" s="12"/>
      <c r="G353" s="12"/>
      <c r="H353" s="12"/>
      <c r="I353" s="12"/>
      <c r="J353" s="12"/>
      <c r="K353" s="12"/>
      <c r="L353" s="12"/>
      <c r="M353" s="12"/>
      <c r="N353" s="12"/>
      <c r="O353" s="12"/>
      <c r="P353" s="12"/>
    </row>
    <row r="354" spans="1:16" ht="12" x14ac:dyDescent="0.25">
      <c r="A354" s="12"/>
      <c r="B354" s="99"/>
      <c r="C354" s="342" t="s">
        <v>455</v>
      </c>
      <c r="D354" s="342"/>
      <c r="E354" s="342"/>
      <c r="F354" s="342"/>
      <c r="G354" s="342"/>
      <c r="H354" s="342"/>
      <c r="I354" s="342"/>
      <c r="J354" s="342"/>
      <c r="K354" s="342"/>
      <c r="L354" s="342"/>
      <c r="M354" s="342"/>
      <c r="N354" s="342"/>
      <c r="O354" s="342"/>
      <c r="P354" s="342"/>
    </row>
    <row r="355" spans="1:16" ht="7.2" customHeight="1" x14ac:dyDescent="0.25">
      <c r="A355" s="12"/>
      <c r="B355" s="99"/>
      <c r="C355" s="1"/>
      <c r="D355" s="12"/>
      <c r="E355" s="12"/>
      <c r="F355" s="12"/>
      <c r="G355" s="12"/>
      <c r="H355" s="12"/>
      <c r="I355" s="12"/>
      <c r="J355" s="12"/>
      <c r="K355" s="12"/>
      <c r="L355" s="12"/>
      <c r="M355" s="12"/>
      <c r="N355" s="12"/>
      <c r="O355" s="12"/>
      <c r="P355" s="12"/>
    </row>
    <row r="356" spans="1:16" ht="12" x14ac:dyDescent="0.25">
      <c r="A356" s="2"/>
      <c r="B356" s="99"/>
      <c r="C356" s="2" t="s">
        <v>456</v>
      </c>
    </row>
    <row r="357" spans="1:16" ht="12" x14ac:dyDescent="0.25">
      <c r="A357" s="5"/>
      <c r="B357" s="14"/>
      <c r="C357" s="547" t="s">
        <v>457</v>
      </c>
      <c r="D357" s="547"/>
      <c r="E357" s="547"/>
      <c r="F357" s="547"/>
      <c r="G357" s="547"/>
      <c r="H357" s="547"/>
      <c r="I357" s="64"/>
      <c r="J357" s="64"/>
      <c r="K357" s="64"/>
      <c r="L357" s="64"/>
      <c r="M357" s="64"/>
      <c r="N357" s="64"/>
      <c r="O357" s="64"/>
      <c r="P357" s="64"/>
    </row>
    <row r="358" spans="1:16" ht="35.4" customHeight="1" x14ac:dyDescent="0.25">
      <c r="A358" s="5"/>
      <c r="B358" s="14"/>
      <c r="C358" s="342" t="s">
        <v>507</v>
      </c>
      <c r="D358" s="342"/>
      <c r="E358" s="342"/>
      <c r="F358" s="342"/>
      <c r="G358" s="342"/>
      <c r="H358" s="342"/>
      <c r="I358" s="342"/>
      <c r="J358" s="342"/>
      <c r="K358" s="342"/>
      <c r="L358" s="342"/>
      <c r="M358" s="342"/>
      <c r="N358" s="342"/>
      <c r="O358" s="342"/>
      <c r="P358" s="342"/>
    </row>
    <row r="359" spans="1:16" ht="9" customHeight="1" x14ac:dyDescent="0.25">
      <c r="A359" s="10"/>
      <c r="B359" s="19"/>
      <c r="C359" s="27"/>
      <c r="D359" s="10"/>
      <c r="E359" s="10"/>
      <c r="F359" s="10"/>
      <c r="G359" s="10"/>
      <c r="H359" s="10"/>
      <c r="I359" s="10"/>
      <c r="J359" s="10"/>
      <c r="K359" s="10"/>
      <c r="L359" s="10"/>
      <c r="M359" s="10"/>
      <c r="N359" s="10"/>
      <c r="O359" s="10"/>
      <c r="P359" s="10"/>
    </row>
    <row r="360" spans="1:16" ht="10.95" customHeight="1" x14ac:dyDescent="0.25">
      <c r="A360" s="10"/>
      <c r="B360" s="99"/>
      <c r="C360" s="2" t="s">
        <v>9</v>
      </c>
      <c r="D360" s="10"/>
      <c r="E360" s="10"/>
      <c r="F360" s="10"/>
      <c r="G360" s="10"/>
      <c r="H360" s="10"/>
      <c r="I360" s="10"/>
      <c r="J360" s="10"/>
      <c r="K360" s="10"/>
      <c r="L360" s="10"/>
      <c r="M360" s="10"/>
      <c r="N360" s="10"/>
      <c r="O360" s="10"/>
      <c r="P360" s="10"/>
    </row>
    <row r="361" spans="1:16" ht="10.95" customHeight="1" x14ac:dyDescent="0.25">
      <c r="B361" s="16"/>
      <c r="C361" s="110" t="s">
        <v>52</v>
      </c>
      <c r="D361" s="10"/>
      <c r="E361" s="10"/>
      <c r="F361" s="10"/>
      <c r="G361" s="10"/>
      <c r="H361" s="10"/>
      <c r="I361" s="10"/>
      <c r="J361" s="10"/>
      <c r="K361" s="10"/>
      <c r="L361" s="10"/>
      <c r="M361" s="10"/>
      <c r="N361" s="10"/>
      <c r="O361" s="10"/>
      <c r="P361" s="10"/>
    </row>
    <row r="362" spans="1:16" s="97" customFormat="1" ht="38.4" customHeight="1" x14ac:dyDescent="0.25">
      <c r="B362" s="313"/>
      <c r="C362" s="342" t="s">
        <v>323</v>
      </c>
      <c r="D362" s="342"/>
      <c r="E362" s="342"/>
      <c r="F362" s="342"/>
      <c r="G362" s="342"/>
      <c r="H362" s="342"/>
      <c r="I362" s="342"/>
      <c r="J362" s="342"/>
      <c r="K362" s="342"/>
      <c r="L362" s="342"/>
      <c r="M362" s="342"/>
      <c r="N362" s="342"/>
      <c r="O362" s="342"/>
      <c r="P362" s="342"/>
    </row>
    <row r="363" spans="1:16" ht="22.2" customHeight="1" x14ac:dyDescent="0.25">
      <c r="B363" s="16"/>
      <c r="C363" s="342" t="s">
        <v>372</v>
      </c>
      <c r="D363" s="342"/>
      <c r="E363" s="342"/>
      <c r="F363" s="342"/>
      <c r="G363" s="342"/>
      <c r="H363" s="342"/>
      <c r="I363" s="342"/>
      <c r="J363" s="342"/>
      <c r="K363" s="342"/>
      <c r="L363" s="342"/>
      <c r="M363" s="342"/>
      <c r="N363" s="342"/>
      <c r="O363" s="342"/>
      <c r="P363" s="342"/>
    </row>
    <row r="364" spans="1:16" ht="7.8" customHeight="1" x14ac:dyDescent="0.25">
      <c r="B364" s="16"/>
      <c r="C364" s="10"/>
      <c r="D364" s="10"/>
      <c r="E364" s="10"/>
      <c r="F364" s="10"/>
      <c r="G364" s="10"/>
      <c r="H364" s="10"/>
      <c r="I364" s="10"/>
      <c r="J364" s="10"/>
      <c r="K364" s="10"/>
      <c r="L364" s="10"/>
      <c r="M364" s="10"/>
      <c r="N364" s="10"/>
    </row>
    <row r="365" spans="1:16" ht="12" x14ac:dyDescent="0.25">
      <c r="B365" s="16"/>
      <c r="C365" s="508" t="s">
        <v>43</v>
      </c>
      <c r="D365" s="509"/>
      <c r="E365" s="509"/>
      <c r="F365" s="509"/>
      <c r="G365" s="509"/>
      <c r="H365" s="509"/>
      <c r="I365" s="511">
        <v>2022</v>
      </c>
      <c r="J365" s="511"/>
      <c r="K365" s="511"/>
      <c r="L365" s="511">
        <v>2021</v>
      </c>
      <c r="M365" s="511"/>
      <c r="N365" s="511"/>
    </row>
    <row r="366" spans="1:16" ht="11.7" customHeight="1" x14ac:dyDescent="0.2">
      <c r="B366" s="16"/>
      <c r="C366" s="502" t="s">
        <v>163</v>
      </c>
      <c r="D366" s="502"/>
      <c r="E366" s="502"/>
      <c r="F366" s="502"/>
      <c r="G366" s="502"/>
      <c r="H366" s="502"/>
      <c r="I366" s="344">
        <v>184432.3</v>
      </c>
      <c r="J366" s="345"/>
      <c r="K366" s="346"/>
      <c r="L366" s="344">
        <v>94758432.299999997</v>
      </c>
      <c r="M366" s="345"/>
      <c r="N366" s="346"/>
    </row>
    <row r="367" spans="1:16" ht="11.7" customHeight="1" x14ac:dyDescent="0.2">
      <c r="B367" s="16"/>
      <c r="C367" s="502" t="s">
        <v>320</v>
      </c>
      <c r="D367" s="502"/>
      <c r="E367" s="502"/>
      <c r="F367" s="502"/>
      <c r="G367" s="502"/>
      <c r="H367" s="502"/>
      <c r="I367" s="344">
        <v>41914383.850000001</v>
      </c>
      <c r="J367" s="345"/>
      <c r="K367" s="346"/>
      <c r="L367" s="615">
        <v>0</v>
      </c>
      <c r="M367" s="616"/>
      <c r="N367" s="617"/>
    </row>
    <row r="368" spans="1:16" ht="13.8" customHeight="1" x14ac:dyDescent="0.25">
      <c r="B368" s="16"/>
      <c r="C368" s="406" t="s">
        <v>482</v>
      </c>
      <c r="D368" s="407"/>
      <c r="E368" s="407"/>
      <c r="F368" s="407"/>
      <c r="G368" s="407"/>
      <c r="H368" s="407"/>
      <c r="I368" s="351">
        <f>I366+I367</f>
        <v>42098816.149999999</v>
      </c>
      <c r="J368" s="351"/>
      <c r="K368" s="351"/>
      <c r="L368" s="351">
        <f>L366+L367</f>
        <v>94758432.299999997</v>
      </c>
      <c r="M368" s="351"/>
      <c r="N368" s="351"/>
    </row>
    <row r="369" spans="2:16" ht="13.8" customHeight="1" x14ac:dyDescent="0.25">
      <c r="B369" s="16"/>
      <c r="C369" s="331"/>
      <c r="D369" s="331"/>
      <c r="E369" s="331"/>
      <c r="F369" s="331"/>
      <c r="G369" s="331"/>
      <c r="H369" s="331"/>
      <c r="I369" s="74"/>
      <c r="J369" s="74"/>
      <c r="K369" s="74"/>
      <c r="L369" s="74"/>
      <c r="M369" s="74"/>
      <c r="N369" s="74"/>
    </row>
    <row r="370" spans="2:16" ht="7.8" customHeight="1" x14ac:dyDescent="0.2">
      <c r="B370" s="16"/>
      <c r="C370" s="10"/>
      <c r="D370" s="24"/>
      <c r="E370" s="24"/>
      <c r="F370" s="24"/>
      <c r="G370" s="24"/>
      <c r="H370" s="24"/>
      <c r="I370" s="24"/>
      <c r="J370" s="24"/>
      <c r="K370" s="24"/>
      <c r="L370" s="25"/>
      <c r="M370" s="25"/>
      <c r="N370" s="25"/>
      <c r="O370" s="25"/>
      <c r="P370" s="25"/>
    </row>
    <row r="371" spans="2:16" ht="13.8" customHeight="1" x14ac:dyDescent="0.25">
      <c r="B371" s="16"/>
      <c r="C371" s="110" t="s">
        <v>191</v>
      </c>
      <c r="D371" s="10"/>
      <c r="E371" s="10"/>
      <c r="F371" s="10"/>
      <c r="G371" s="10"/>
      <c r="H371" s="10"/>
      <c r="I371" s="10"/>
      <c r="J371" s="10"/>
      <c r="K371" s="276">
        <f>I368-42098816.15</f>
        <v>0</v>
      </c>
      <c r="L371" s="10"/>
      <c r="M371" s="10"/>
      <c r="N371" s="10"/>
      <c r="O371" s="10"/>
      <c r="P371" s="10"/>
    </row>
    <row r="372" spans="2:16" ht="55.8" customHeight="1" x14ac:dyDescent="0.25">
      <c r="B372" s="16"/>
      <c r="C372" s="342" t="s">
        <v>378</v>
      </c>
      <c r="D372" s="342"/>
      <c r="E372" s="342"/>
      <c r="F372" s="342"/>
      <c r="G372" s="342"/>
      <c r="H372" s="342"/>
      <c r="I372" s="342"/>
      <c r="J372" s="342"/>
      <c r="K372" s="342"/>
      <c r="L372" s="342"/>
      <c r="M372" s="342"/>
      <c r="N372" s="342"/>
      <c r="O372" s="342"/>
      <c r="P372" s="342"/>
    </row>
    <row r="373" spans="2:16" ht="7.2" customHeight="1" x14ac:dyDescent="0.2">
      <c r="B373" s="16"/>
      <c r="C373" s="277"/>
      <c r="D373" s="249"/>
      <c r="E373" s="249"/>
      <c r="F373" s="249"/>
      <c r="G373" s="249"/>
      <c r="H373" s="249"/>
      <c r="I373" s="249"/>
      <c r="J373" s="249"/>
      <c r="K373" s="249"/>
      <c r="L373" s="249"/>
      <c r="M373" s="249"/>
      <c r="N373" s="249"/>
      <c r="O373" s="249"/>
      <c r="P373" s="249"/>
    </row>
    <row r="374" spans="2:16" s="97" customFormat="1" ht="33" customHeight="1" x14ac:dyDescent="0.25">
      <c r="B374" s="313"/>
      <c r="C374" s="528" t="s">
        <v>321</v>
      </c>
      <c r="D374" s="528"/>
      <c r="E374" s="528"/>
      <c r="F374" s="528"/>
      <c r="G374" s="528"/>
      <c r="H374" s="528"/>
      <c r="I374" s="528"/>
      <c r="J374" s="528"/>
      <c r="K374" s="528"/>
      <c r="L374" s="528"/>
      <c r="M374" s="528"/>
      <c r="N374" s="528"/>
      <c r="O374" s="528"/>
      <c r="P374" s="528"/>
    </row>
    <row r="375" spans="2:16" ht="7.8" customHeight="1" x14ac:dyDescent="0.2">
      <c r="B375" s="16"/>
      <c r="C375" s="278"/>
      <c r="D375" s="278"/>
      <c r="E375" s="278"/>
      <c r="F375" s="278"/>
      <c r="G375" s="278"/>
      <c r="H375" s="278"/>
      <c r="I375" s="278"/>
      <c r="J375" s="278"/>
      <c r="K375" s="278"/>
      <c r="L375" s="278"/>
      <c r="M375" s="278"/>
      <c r="N375" s="278"/>
      <c r="O375" s="278"/>
      <c r="P375" s="278"/>
    </row>
    <row r="376" spans="2:16" ht="12" customHeight="1" x14ac:dyDescent="0.25">
      <c r="B376" s="16"/>
      <c r="C376" s="314" t="s">
        <v>314</v>
      </c>
      <c r="D376" s="249"/>
      <c r="E376" s="249"/>
      <c r="F376" s="249"/>
      <c r="G376" s="249"/>
      <c r="H376" s="249"/>
      <c r="I376" s="249"/>
      <c r="J376" s="249"/>
      <c r="K376" s="249"/>
      <c r="L376" s="249"/>
      <c r="M376" s="249"/>
      <c r="N376" s="249"/>
      <c r="O376" s="249"/>
      <c r="P376" s="249"/>
    </row>
    <row r="377" spans="2:16" ht="34.200000000000003" customHeight="1" x14ac:dyDescent="0.25">
      <c r="B377" s="16"/>
      <c r="C377" s="342" t="s">
        <v>324</v>
      </c>
      <c r="D377" s="342"/>
      <c r="E377" s="342"/>
      <c r="F377" s="342"/>
      <c r="G377" s="342"/>
      <c r="H377" s="342"/>
      <c r="I377" s="342"/>
      <c r="J377" s="342"/>
      <c r="K377" s="342"/>
      <c r="L377" s="342"/>
      <c r="M377" s="342"/>
      <c r="N377" s="342"/>
      <c r="O377" s="342"/>
      <c r="P377" s="342"/>
    </row>
    <row r="378" spans="2:16" ht="24" customHeight="1" x14ac:dyDescent="0.25">
      <c r="B378" s="16"/>
      <c r="C378" s="342" t="s">
        <v>372</v>
      </c>
      <c r="D378" s="342"/>
      <c r="E378" s="342"/>
      <c r="F378" s="342"/>
      <c r="G378" s="342"/>
      <c r="H378" s="342"/>
      <c r="I378" s="342"/>
      <c r="J378" s="342"/>
      <c r="K378" s="342"/>
      <c r="L378" s="342"/>
      <c r="M378" s="342"/>
      <c r="N378" s="342"/>
      <c r="O378" s="342"/>
      <c r="P378" s="342"/>
    </row>
    <row r="379" spans="2:16" ht="7.8" customHeight="1" x14ac:dyDescent="0.25">
      <c r="B379" s="16"/>
      <c r="C379" s="10"/>
      <c r="D379" s="10"/>
      <c r="E379" s="10"/>
      <c r="F379" s="10"/>
      <c r="G379" s="10"/>
      <c r="H379" s="10"/>
      <c r="I379" s="10"/>
      <c r="J379" s="10"/>
      <c r="K379" s="10"/>
      <c r="L379" s="10"/>
      <c r="M379" s="10"/>
      <c r="N379" s="10"/>
    </row>
    <row r="380" spans="2:16" ht="12" x14ac:dyDescent="0.25">
      <c r="B380" s="16"/>
      <c r="C380" s="508" t="s">
        <v>43</v>
      </c>
      <c r="D380" s="509"/>
      <c r="E380" s="509"/>
      <c r="F380" s="509"/>
      <c r="G380" s="509"/>
      <c r="H380" s="509"/>
      <c r="I380" s="511">
        <f>I365</f>
        <v>2022</v>
      </c>
      <c r="J380" s="511"/>
      <c r="K380" s="511"/>
      <c r="L380" s="511">
        <f>L365</f>
        <v>2021</v>
      </c>
      <c r="M380" s="511"/>
      <c r="N380" s="511"/>
    </row>
    <row r="381" spans="2:16" ht="11.7" customHeight="1" x14ac:dyDescent="0.2">
      <c r="B381" s="16"/>
      <c r="C381" s="502" t="s">
        <v>192</v>
      </c>
      <c r="D381" s="502"/>
      <c r="E381" s="502"/>
      <c r="F381" s="502"/>
      <c r="G381" s="502"/>
      <c r="H381" s="502"/>
      <c r="I381" s="344">
        <v>2057316.1</v>
      </c>
      <c r="J381" s="345"/>
      <c r="K381" s="346"/>
      <c r="L381" s="344">
        <v>169829678.97</v>
      </c>
      <c r="M381" s="345"/>
      <c r="N381" s="346"/>
    </row>
    <row r="382" spans="2:16" ht="11.7" customHeight="1" x14ac:dyDescent="0.2">
      <c r="B382" s="16"/>
      <c r="C382" s="502" t="s">
        <v>320</v>
      </c>
      <c r="D382" s="502"/>
      <c r="E382" s="502"/>
      <c r="F382" s="502"/>
      <c r="G382" s="502"/>
      <c r="H382" s="502"/>
      <c r="I382" s="344">
        <v>108312163.84999999</v>
      </c>
      <c r="J382" s="345"/>
      <c r="K382" s="346"/>
      <c r="L382" s="344"/>
      <c r="M382" s="345"/>
      <c r="N382" s="346"/>
    </row>
    <row r="383" spans="2:16" ht="14.4" customHeight="1" x14ac:dyDescent="0.25">
      <c r="B383" s="16"/>
      <c r="C383" s="406" t="s">
        <v>315</v>
      </c>
      <c r="D383" s="407"/>
      <c r="E383" s="407"/>
      <c r="F383" s="407"/>
      <c r="G383" s="407"/>
      <c r="H383" s="407"/>
      <c r="I383" s="351">
        <f>I381+I382</f>
        <v>110369479.94999999</v>
      </c>
      <c r="J383" s="351"/>
      <c r="K383" s="351"/>
      <c r="L383" s="351">
        <f>L381+L382</f>
        <v>169829678.97</v>
      </c>
      <c r="M383" s="351"/>
      <c r="N383" s="351"/>
    </row>
    <row r="384" spans="2:16" ht="11.7" customHeight="1" x14ac:dyDescent="0.2">
      <c r="B384" s="16"/>
      <c r="C384" s="502" t="s">
        <v>171</v>
      </c>
      <c r="D384" s="502"/>
      <c r="E384" s="502"/>
      <c r="F384" s="502"/>
      <c r="G384" s="502"/>
      <c r="H384" s="502"/>
      <c r="I384" s="347">
        <v>2057315.1</v>
      </c>
      <c r="J384" s="347"/>
      <c r="K384" s="347"/>
      <c r="L384" s="344">
        <v>3643752.63</v>
      </c>
      <c r="M384" s="345"/>
      <c r="N384" s="346"/>
    </row>
    <row r="385" spans="2:16" ht="11.7" customHeight="1" x14ac:dyDescent="0.25">
      <c r="B385" s="16"/>
      <c r="C385" s="527" t="s">
        <v>316</v>
      </c>
      <c r="D385" s="527"/>
      <c r="E385" s="527"/>
      <c r="F385" s="527"/>
      <c r="G385" s="527"/>
      <c r="H385" s="527"/>
      <c r="I385" s="351">
        <v>2057315.1</v>
      </c>
      <c r="J385" s="351"/>
      <c r="K385" s="351"/>
      <c r="L385" s="351">
        <f>L384</f>
        <v>3643752.63</v>
      </c>
      <c r="M385" s="351"/>
      <c r="N385" s="351"/>
    </row>
    <row r="386" spans="2:16" ht="14.4" customHeight="1" x14ac:dyDescent="0.25">
      <c r="B386" s="16"/>
      <c r="C386" s="406" t="s">
        <v>263</v>
      </c>
      <c r="D386" s="407"/>
      <c r="E386" s="407"/>
      <c r="F386" s="407"/>
      <c r="G386" s="407"/>
      <c r="H386" s="407"/>
      <c r="I386" s="351">
        <f>I383-I385</f>
        <v>108312164.84999999</v>
      </c>
      <c r="J386" s="351"/>
      <c r="K386" s="351"/>
      <c r="L386" s="351">
        <f>L383-L385</f>
        <v>166185926.34</v>
      </c>
      <c r="M386" s="351"/>
      <c r="N386" s="351"/>
      <c r="O386" s="78"/>
    </row>
    <row r="387" spans="2:16" ht="4.2" customHeight="1" x14ac:dyDescent="0.2">
      <c r="B387" s="16"/>
      <c r="C387" s="10"/>
      <c r="D387" s="24"/>
      <c r="E387" s="24"/>
      <c r="F387" s="24"/>
      <c r="G387" s="24"/>
      <c r="H387" s="24"/>
      <c r="I387" s="24"/>
      <c r="J387" s="24"/>
      <c r="K387" s="24"/>
      <c r="L387" s="25"/>
      <c r="M387" s="25"/>
      <c r="N387" s="25"/>
      <c r="O387" s="25"/>
      <c r="P387" s="25"/>
    </row>
    <row r="388" spans="2:16" ht="4.95" customHeight="1" x14ac:dyDescent="0.2">
      <c r="B388" s="16"/>
      <c r="C388" s="10"/>
      <c r="D388" s="24"/>
      <c r="E388" s="24"/>
      <c r="F388" s="24"/>
      <c r="G388" s="24"/>
      <c r="H388" s="24"/>
      <c r="I388" s="24"/>
      <c r="J388" s="24"/>
      <c r="K388" s="24"/>
      <c r="L388" s="25"/>
      <c r="M388" s="25"/>
      <c r="N388" s="25"/>
      <c r="O388" s="25"/>
      <c r="P388" s="25"/>
    </row>
    <row r="389" spans="2:16" ht="13.8" customHeight="1" x14ac:dyDescent="0.25">
      <c r="B389" s="16"/>
      <c r="C389" s="109" t="s">
        <v>500</v>
      </c>
      <c r="D389" s="24"/>
      <c r="E389" s="24"/>
      <c r="F389" s="24"/>
      <c r="G389" s="24"/>
      <c r="H389" s="24"/>
      <c r="I389" s="24"/>
      <c r="J389" s="24"/>
      <c r="K389" s="78">
        <f>I385-2057315.1</f>
        <v>0</v>
      </c>
      <c r="L389" s="25"/>
      <c r="M389" s="25"/>
      <c r="N389" s="25"/>
      <c r="O389" s="25"/>
      <c r="P389" s="25"/>
    </row>
    <row r="390" spans="2:16" ht="48" customHeight="1" x14ac:dyDescent="0.25">
      <c r="B390" s="16"/>
      <c r="C390" s="342" t="s">
        <v>325</v>
      </c>
      <c r="D390" s="342"/>
      <c r="E390" s="342"/>
      <c r="F390" s="342"/>
      <c r="G390" s="342"/>
      <c r="H390" s="342"/>
      <c r="I390" s="342"/>
      <c r="J390" s="342"/>
      <c r="K390" s="342"/>
      <c r="L390" s="342"/>
      <c r="M390" s="342"/>
      <c r="N390" s="342"/>
      <c r="O390" s="342"/>
      <c r="P390" s="342"/>
    </row>
    <row r="391" spans="2:16" ht="7.8" customHeight="1" x14ac:dyDescent="0.2">
      <c r="B391" s="16"/>
      <c r="C391" s="10"/>
      <c r="D391" s="24"/>
      <c r="E391" s="24"/>
      <c r="F391" s="24"/>
      <c r="G391" s="24"/>
      <c r="H391" s="24"/>
      <c r="I391" s="24"/>
      <c r="J391" s="24"/>
      <c r="K391" s="24"/>
      <c r="L391" s="25"/>
      <c r="M391" s="25"/>
      <c r="N391" s="25"/>
      <c r="O391" s="25"/>
      <c r="P391" s="25"/>
    </row>
    <row r="392" spans="2:16" ht="11.7" customHeight="1" x14ac:dyDescent="0.25">
      <c r="B392" s="16"/>
      <c r="D392" s="435" t="s">
        <v>43</v>
      </c>
      <c r="E392" s="436"/>
      <c r="F392" s="436"/>
      <c r="G392" s="436"/>
      <c r="H392" s="436"/>
      <c r="I392" s="437"/>
      <c r="J392" s="511">
        <f>I380</f>
        <v>2022</v>
      </c>
      <c r="K392" s="511"/>
      <c r="L392" s="511"/>
      <c r="M392" s="511">
        <f>L380</f>
        <v>2021</v>
      </c>
      <c r="N392" s="511"/>
      <c r="O392" s="511"/>
    </row>
    <row r="393" spans="2:16" ht="11.7" customHeight="1" x14ac:dyDescent="0.2">
      <c r="B393" s="16"/>
      <c r="D393" s="343" t="s">
        <v>165</v>
      </c>
      <c r="E393" s="343"/>
      <c r="F393" s="343"/>
      <c r="G393" s="343"/>
      <c r="H393" s="343"/>
      <c r="I393" s="343"/>
      <c r="J393" s="347">
        <v>6743684.04</v>
      </c>
      <c r="K393" s="347"/>
      <c r="L393" s="347"/>
      <c r="M393" s="347">
        <v>6742087.21</v>
      </c>
      <c r="N393" s="347"/>
      <c r="O393" s="347"/>
    </row>
    <row r="394" spans="2:16" ht="11.7" customHeight="1" x14ac:dyDescent="0.2">
      <c r="B394" s="16"/>
      <c r="D394" s="343" t="s">
        <v>166</v>
      </c>
      <c r="E394" s="343"/>
      <c r="F394" s="343"/>
      <c r="G394" s="343"/>
      <c r="H394" s="343"/>
      <c r="I394" s="343"/>
      <c r="J394" s="347">
        <v>511569.9</v>
      </c>
      <c r="K394" s="347"/>
      <c r="L394" s="347"/>
      <c r="M394" s="347">
        <v>535323.82999999996</v>
      </c>
      <c r="N394" s="347"/>
      <c r="O394" s="347"/>
    </row>
    <row r="395" spans="2:16" ht="11.7" customHeight="1" x14ac:dyDescent="0.2">
      <c r="B395" s="16"/>
      <c r="D395" s="343" t="s">
        <v>167</v>
      </c>
      <c r="E395" s="343"/>
      <c r="F395" s="343"/>
      <c r="G395" s="343"/>
      <c r="H395" s="343"/>
      <c r="I395" s="343"/>
      <c r="J395" s="347">
        <v>1104264.03</v>
      </c>
      <c r="K395" s="347"/>
      <c r="L395" s="347"/>
      <c r="M395" s="347">
        <v>1104264.03</v>
      </c>
      <c r="N395" s="347"/>
      <c r="O395" s="347"/>
    </row>
    <row r="396" spans="2:16" ht="11.7" customHeight="1" x14ac:dyDescent="0.25">
      <c r="B396" s="16"/>
      <c r="D396" s="543" t="s">
        <v>164</v>
      </c>
      <c r="E396" s="543"/>
      <c r="F396" s="543"/>
      <c r="G396" s="543"/>
      <c r="H396" s="543"/>
      <c r="I396" s="543"/>
      <c r="J396" s="351">
        <f>SUM(J393:L395)</f>
        <v>8359517.9700000007</v>
      </c>
      <c r="K396" s="351"/>
      <c r="L396" s="351"/>
      <c r="M396" s="351">
        <f>SUM(M393:O395)</f>
        <v>8381675.0700000003</v>
      </c>
      <c r="N396" s="351"/>
      <c r="O396" s="351"/>
      <c r="P396" s="78"/>
    </row>
    <row r="397" spans="2:16" ht="11.7" customHeight="1" x14ac:dyDescent="0.2">
      <c r="B397" s="16"/>
      <c r="D397" s="343" t="s">
        <v>168</v>
      </c>
      <c r="E397" s="343"/>
      <c r="F397" s="343"/>
      <c r="G397" s="343"/>
      <c r="H397" s="343"/>
      <c r="I397" s="343"/>
      <c r="J397" s="347">
        <v>4750</v>
      </c>
      <c r="K397" s="347"/>
      <c r="L397" s="347"/>
      <c r="M397" s="347">
        <v>4750</v>
      </c>
      <c r="N397" s="347"/>
      <c r="O397" s="347"/>
    </row>
    <row r="398" spans="2:16" ht="11.7" customHeight="1" x14ac:dyDescent="0.2">
      <c r="B398" s="16"/>
      <c r="D398" s="343" t="s">
        <v>169</v>
      </c>
      <c r="E398" s="343"/>
      <c r="F398" s="343"/>
      <c r="G398" s="343"/>
      <c r="H398" s="343"/>
      <c r="I398" s="343"/>
      <c r="J398" s="347">
        <v>0</v>
      </c>
      <c r="K398" s="347"/>
      <c r="L398" s="347"/>
      <c r="M398" s="347">
        <v>0</v>
      </c>
      <c r="N398" s="347"/>
      <c r="O398" s="347"/>
    </row>
    <row r="399" spans="2:16" ht="11.7" customHeight="1" x14ac:dyDescent="0.25">
      <c r="B399" s="16"/>
      <c r="D399" s="543" t="s">
        <v>170</v>
      </c>
      <c r="E399" s="543"/>
      <c r="F399" s="543"/>
      <c r="G399" s="543"/>
      <c r="H399" s="543"/>
      <c r="I399" s="543"/>
      <c r="J399" s="351">
        <f>SUM(J397:L398)</f>
        <v>4750</v>
      </c>
      <c r="K399" s="351"/>
      <c r="L399" s="351"/>
      <c r="M399" s="351">
        <f>SUM(M397:O398)</f>
        <v>4750</v>
      </c>
      <c r="N399" s="351"/>
      <c r="O399" s="351"/>
      <c r="P399" s="78"/>
    </row>
    <row r="400" spans="2:16" ht="11.7" customHeight="1" x14ac:dyDescent="0.2">
      <c r="B400" s="16"/>
      <c r="D400" s="343" t="s">
        <v>171</v>
      </c>
      <c r="E400" s="343"/>
      <c r="F400" s="343"/>
      <c r="G400" s="343"/>
      <c r="H400" s="343"/>
      <c r="I400" s="343"/>
      <c r="J400" s="347">
        <v>4715457.4400000004</v>
      </c>
      <c r="K400" s="347"/>
      <c r="L400" s="347"/>
      <c r="M400" s="347">
        <v>4344539.38</v>
      </c>
      <c r="N400" s="347"/>
      <c r="O400" s="347"/>
    </row>
    <row r="401" spans="2:16" ht="11.7" customHeight="1" x14ac:dyDescent="0.2">
      <c r="B401" s="16"/>
      <c r="D401" s="343" t="s">
        <v>317</v>
      </c>
      <c r="E401" s="343"/>
      <c r="F401" s="343"/>
      <c r="G401" s="343"/>
      <c r="H401" s="343"/>
      <c r="I401" s="343"/>
      <c r="J401" s="347">
        <v>791.67</v>
      </c>
      <c r="K401" s="347"/>
      <c r="L401" s="347"/>
      <c r="M401" s="347"/>
      <c r="N401" s="347"/>
      <c r="O401" s="347"/>
    </row>
    <row r="402" spans="2:16" ht="25.2" customHeight="1" x14ac:dyDescent="0.25">
      <c r="B402" s="16"/>
      <c r="D402" s="451" t="s">
        <v>172</v>
      </c>
      <c r="E402" s="451"/>
      <c r="F402" s="451"/>
      <c r="G402" s="451"/>
      <c r="H402" s="451"/>
      <c r="I402" s="451"/>
      <c r="J402" s="351">
        <f>J400+J401</f>
        <v>4716249.1100000003</v>
      </c>
      <c r="K402" s="351"/>
      <c r="L402" s="351"/>
      <c r="M402" s="351">
        <f>M400+M401</f>
        <v>4344539.38</v>
      </c>
      <c r="N402" s="351"/>
      <c r="O402" s="351"/>
      <c r="P402" s="93"/>
    </row>
    <row r="403" spans="2:16" ht="12" x14ac:dyDescent="0.25">
      <c r="B403" s="16"/>
      <c r="D403" s="463" t="s">
        <v>45</v>
      </c>
      <c r="E403" s="464"/>
      <c r="F403" s="464"/>
      <c r="G403" s="464"/>
      <c r="H403" s="464"/>
      <c r="I403" s="465"/>
      <c r="J403" s="351">
        <f>J396+J399-J402</f>
        <v>3648018.8600000003</v>
      </c>
      <c r="K403" s="351"/>
      <c r="L403" s="351"/>
      <c r="M403" s="351">
        <f>M396+M399-M402</f>
        <v>4041885.6900000004</v>
      </c>
      <c r="N403" s="351"/>
      <c r="O403" s="351"/>
      <c r="P403" s="78"/>
    </row>
    <row r="404" spans="2:16" ht="7.8" customHeight="1" x14ac:dyDescent="0.2">
      <c r="B404" s="16"/>
      <c r="C404" s="10"/>
      <c r="D404" s="24"/>
      <c r="E404" s="24"/>
      <c r="F404" s="24"/>
      <c r="G404" s="24"/>
      <c r="H404" s="24"/>
      <c r="I404" s="24"/>
      <c r="J404" s="24"/>
      <c r="K404" s="24"/>
      <c r="L404" s="275"/>
      <c r="M404" s="25"/>
      <c r="N404" s="25"/>
      <c r="O404" s="25"/>
      <c r="P404" s="193"/>
    </row>
    <row r="405" spans="2:16" ht="12" x14ac:dyDescent="0.25">
      <c r="B405" s="16"/>
      <c r="C405" s="342" t="s">
        <v>193</v>
      </c>
      <c r="D405" s="445"/>
      <c r="E405" s="445"/>
      <c r="F405" s="445"/>
      <c r="G405" s="445"/>
      <c r="H405" s="445"/>
      <c r="I405" s="445"/>
      <c r="J405" s="445"/>
      <c r="K405" s="445"/>
      <c r="L405" s="445"/>
      <c r="M405" s="445"/>
      <c r="N405" s="445"/>
      <c r="O405" s="504"/>
      <c r="P405" s="504"/>
    </row>
    <row r="406" spans="2:16" ht="5.4" customHeight="1" x14ac:dyDescent="0.25">
      <c r="B406" s="16"/>
      <c r="C406" s="171"/>
      <c r="D406" s="172"/>
      <c r="E406" s="172"/>
      <c r="F406" s="172"/>
      <c r="G406" s="172"/>
      <c r="H406" s="172"/>
      <c r="I406" s="172"/>
      <c r="J406" s="172"/>
      <c r="K406" s="172"/>
      <c r="L406" s="172"/>
      <c r="M406" s="172"/>
      <c r="N406" s="172"/>
      <c r="O406" s="173"/>
      <c r="P406" s="173"/>
    </row>
    <row r="407" spans="2:16" ht="12" x14ac:dyDescent="0.25">
      <c r="B407" s="16"/>
      <c r="C407" s="109" t="s">
        <v>54</v>
      </c>
      <c r="D407" s="24"/>
      <c r="E407" s="24"/>
      <c r="F407" s="24"/>
      <c r="G407" s="24"/>
      <c r="H407" s="24"/>
      <c r="I407" s="24"/>
      <c r="J407" s="24"/>
      <c r="K407" s="24"/>
      <c r="L407" s="25"/>
      <c r="M407" s="25"/>
      <c r="N407" s="25"/>
      <c r="O407" s="25"/>
      <c r="P407" s="25"/>
    </row>
    <row r="408" spans="2:16" ht="24" customHeight="1" x14ac:dyDescent="0.25">
      <c r="B408" s="16"/>
      <c r="C408" s="342" t="s">
        <v>458</v>
      </c>
      <c r="D408" s="342"/>
      <c r="E408" s="342"/>
      <c r="F408" s="342"/>
      <c r="G408" s="342"/>
      <c r="H408" s="342"/>
      <c r="I408" s="342"/>
      <c r="J408" s="342"/>
      <c r="K408" s="342"/>
      <c r="L408" s="342"/>
      <c r="M408" s="342"/>
      <c r="N408" s="342"/>
      <c r="O408" s="342"/>
      <c r="P408" s="342"/>
    </row>
    <row r="409" spans="2:16" x14ac:dyDescent="0.2">
      <c r="B409" s="16"/>
      <c r="C409" s="111" t="s">
        <v>53</v>
      </c>
      <c r="D409" s="24"/>
      <c r="E409" s="24"/>
      <c r="F409" s="24"/>
      <c r="G409" s="24"/>
      <c r="H409" s="24"/>
      <c r="I409" s="24"/>
      <c r="J409" s="24"/>
      <c r="K409" s="24"/>
      <c r="L409" s="25"/>
      <c r="M409" s="25"/>
      <c r="N409" s="25"/>
      <c r="O409" s="25"/>
      <c r="P409" s="25"/>
    </row>
    <row r="410" spans="2:16" ht="7.2" customHeight="1" x14ac:dyDescent="0.2">
      <c r="B410" s="16"/>
      <c r="C410" s="10"/>
      <c r="D410" s="24"/>
      <c r="E410" s="24"/>
      <c r="F410" s="24"/>
      <c r="G410" s="24"/>
      <c r="H410" s="24"/>
      <c r="I410" s="24"/>
      <c r="J410" s="24"/>
      <c r="K410" s="24"/>
      <c r="L410" s="25"/>
      <c r="M410" s="25"/>
      <c r="N410" s="25"/>
      <c r="O410" s="25"/>
      <c r="P410" s="25"/>
    </row>
    <row r="411" spans="2:16" ht="11.7" customHeight="1" x14ac:dyDescent="0.25">
      <c r="B411" s="16"/>
      <c r="C411" s="10"/>
      <c r="D411" s="435" t="s">
        <v>43</v>
      </c>
      <c r="E411" s="436"/>
      <c r="F411" s="436"/>
      <c r="G411" s="436"/>
      <c r="H411" s="436"/>
      <c r="I411" s="437"/>
      <c r="J411" s="462">
        <v>2024</v>
      </c>
      <c r="K411" s="462"/>
      <c r="L411" s="462"/>
      <c r="M411" s="462">
        <v>2023</v>
      </c>
      <c r="N411" s="462"/>
      <c r="O411" s="462"/>
    </row>
    <row r="412" spans="2:16" ht="10.95" customHeight="1" x14ac:dyDescent="0.2">
      <c r="B412" s="16"/>
      <c r="C412" s="10"/>
      <c r="D412" s="448" t="s">
        <v>194</v>
      </c>
      <c r="E412" s="449"/>
      <c r="F412" s="449"/>
      <c r="G412" s="449"/>
      <c r="H412" s="449"/>
      <c r="I412" s="450"/>
      <c r="J412" s="446"/>
      <c r="K412" s="447"/>
      <c r="L412" s="447"/>
      <c r="M412" s="459"/>
      <c r="N412" s="460"/>
      <c r="O412" s="461"/>
    </row>
    <row r="413" spans="2:16" ht="13.8" customHeight="1" x14ac:dyDescent="0.2">
      <c r="B413" s="16"/>
      <c r="C413" s="10"/>
      <c r="D413" s="448" t="s">
        <v>195</v>
      </c>
      <c r="E413" s="449"/>
      <c r="F413" s="449"/>
      <c r="G413" s="449"/>
      <c r="H413" s="449"/>
      <c r="I413" s="450"/>
      <c r="J413" s="347">
        <v>4379.54</v>
      </c>
      <c r="K413" s="347"/>
      <c r="L413" s="347"/>
      <c r="M413" s="347">
        <v>4145.32</v>
      </c>
      <c r="N413" s="347"/>
      <c r="O413" s="347"/>
    </row>
    <row r="414" spans="2:16" ht="13.2" customHeight="1" x14ac:dyDescent="0.2">
      <c r="B414" s="16"/>
      <c r="C414" s="10"/>
      <c r="D414" s="448" t="s">
        <v>196</v>
      </c>
      <c r="E414" s="449"/>
      <c r="F414" s="449"/>
      <c r="G414" s="449"/>
      <c r="H414" s="449"/>
      <c r="I414" s="450"/>
      <c r="J414" s="347">
        <v>326546</v>
      </c>
      <c r="K414" s="347"/>
      <c r="L414" s="347"/>
      <c r="M414" s="347">
        <v>201906</v>
      </c>
      <c r="N414" s="347"/>
      <c r="O414" s="347"/>
    </row>
    <row r="415" spans="2:16" ht="9.6" customHeight="1" x14ac:dyDescent="0.2">
      <c r="B415" s="16"/>
      <c r="C415" s="10"/>
      <c r="D415" s="448" t="s">
        <v>260</v>
      </c>
      <c r="E415" s="449"/>
      <c r="F415" s="449"/>
      <c r="G415" s="449"/>
      <c r="H415" s="449"/>
      <c r="I415" s="450"/>
      <c r="J415" s="347">
        <v>0</v>
      </c>
      <c r="K415" s="347"/>
      <c r="L415" s="347"/>
      <c r="M415" s="347">
        <v>0</v>
      </c>
      <c r="N415" s="347"/>
      <c r="O415" s="347"/>
    </row>
    <row r="416" spans="2:16" ht="15" customHeight="1" x14ac:dyDescent="0.25">
      <c r="B416" s="16"/>
      <c r="C416" s="10"/>
      <c r="D416" s="463" t="s">
        <v>45</v>
      </c>
      <c r="E416" s="464"/>
      <c r="F416" s="464"/>
      <c r="G416" s="464"/>
      <c r="H416" s="464"/>
      <c r="I416" s="465"/>
      <c r="J416" s="351">
        <f>SUM(J413:L415)</f>
        <v>330925.53999999998</v>
      </c>
      <c r="K416" s="351"/>
      <c r="L416" s="351"/>
      <c r="M416" s="351">
        <f>SUM(M413:O415)</f>
        <v>206051.32</v>
      </c>
      <c r="N416" s="351"/>
      <c r="O416" s="351"/>
    </row>
    <row r="417" spans="1:30" x14ac:dyDescent="0.2">
      <c r="B417" s="16"/>
      <c r="C417" s="10"/>
      <c r="D417" s="448" t="s">
        <v>501</v>
      </c>
      <c r="E417" s="449"/>
      <c r="F417" s="449"/>
      <c r="G417" s="449"/>
      <c r="H417" s="449"/>
      <c r="I417" s="450"/>
      <c r="J417" s="347"/>
      <c r="K417" s="347"/>
      <c r="L417" s="347"/>
      <c r="M417" s="347"/>
      <c r="N417" s="347"/>
      <c r="O417" s="347"/>
    </row>
    <row r="418" spans="1:30" ht="12" customHeight="1" x14ac:dyDescent="0.2">
      <c r="B418" s="16"/>
      <c r="C418" s="10"/>
      <c r="D418" s="448" t="s">
        <v>502</v>
      </c>
      <c r="E418" s="449"/>
      <c r="F418" s="449"/>
      <c r="G418" s="449"/>
      <c r="H418" s="449"/>
      <c r="I418" s="450"/>
      <c r="J418" s="347">
        <v>20979.03</v>
      </c>
      <c r="K418" s="347"/>
      <c r="L418" s="347"/>
      <c r="M418" s="347">
        <v>20979.03</v>
      </c>
      <c r="N418" s="347"/>
      <c r="O418" s="347"/>
    </row>
    <row r="419" spans="1:30" ht="10.199999999999999" customHeight="1" x14ac:dyDescent="0.2">
      <c r="B419" s="16"/>
      <c r="C419" s="10"/>
      <c r="D419" s="620" t="s">
        <v>373</v>
      </c>
      <c r="E419" s="621"/>
      <c r="F419" s="621"/>
      <c r="G419" s="621"/>
      <c r="H419" s="621"/>
      <c r="I419" s="622"/>
      <c r="J419" s="615">
        <v>0</v>
      </c>
      <c r="K419" s="616"/>
      <c r="L419" s="617"/>
      <c r="M419" s="615">
        <v>0</v>
      </c>
      <c r="N419" s="616"/>
      <c r="O419" s="617"/>
    </row>
    <row r="420" spans="1:30" ht="14.4" customHeight="1" x14ac:dyDescent="0.25">
      <c r="B420" s="16"/>
      <c r="C420" s="10"/>
      <c r="D420" s="463" t="s">
        <v>45</v>
      </c>
      <c r="E420" s="464"/>
      <c r="F420" s="464"/>
      <c r="G420" s="464"/>
      <c r="H420" s="464"/>
      <c r="I420" s="465"/>
      <c r="J420" s="351">
        <f>SUM(J417:L419)</f>
        <v>20979.03</v>
      </c>
      <c r="K420" s="351"/>
      <c r="L420" s="351"/>
      <c r="M420" s="351">
        <f>SUM(M417:O419)</f>
        <v>20979.03</v>
      </c>
      <c r="N420" s="351"/>
      <c r="O420" s="351"/>
    </row>
    <row r="421" spans="1:30" ht="15" customHeight="1" x14ac:dyDescent="0.25">
      <c r="B421" s="16"/>
      <c r="C421" s="10"/>
      <c r="D421" s="463" t="s">
        <v>262</v>
      </c>
      <c r="E421" s="464"/>
      <c r="F421" s="464"/>
      <c r="G421" s="464"/>
      <c r="H421" s="464"/>
      <c r="I421" s="465"/>
      <c r="J421" s="351">
        <f>J420+J416</f>
        <v>351904.56999999995</v>
      </c>
      <c r="K421" s="351"/>
      <c r="L421" s="351"/>
      <c r="M421" s="351">
        <f>M420+M416</f>
        <v>227030.35</v>
      </c>
      <c r="N421" s="351"/>
      <c r="O421" s="351"/>
      <c r="P421" s="78"/>
    </row>
    <row r="422" spans="1:30" ht="7.8" customHeight="1" x14ac:dyDescent="0.25">
      <c r="B422" s="16"/>
      <c r="C422" s="10"/>
      <c r="D422" s="62"/>
      <c r="E422" s="62"/>
      <c r="F422" s="62"/>
      <c r="G422" s="62"/>
      <c r="H422" s="62"/>
      <c r="I422" s="62"/>
      <c r="J422" s="74"/>
      <c r="K422" s="74"/>
      <c r="L422" s="74"/>
      <c r="M422" s="74"/>
      <c r="N422" s="74"/>
      <c r="O422" s="74"/>
    </row>
    <row r="423" spans="1:30" ht="10.95" customHeight="1" x14ac:dyDescent="0.25">
      <c r="A423" s="2"/>
      <c r="B423" s="99"/>
      <c r="C423" s="2" t="s">
        <v>10</v>
      </c>
      <c r="L423" s="94"/>
      <c r="O423" s="73"/>
    </row>
    <row r="424" spans="1:30" ht="10.95" customHeight="1" x14ac:dyDescent="0.25">
      <c r="A424" s="2"/>
      <c r="B424" s="99"/>
      <c r="C424" s="1" t="s">
        <v>459</v>
      </c>
    </row>
    <row r="425" spans="1:30" ht="7.8" customHeight="1" x14ac:dyDescent="0.25">
      <c r="A425" s="2"/>
      <c r="B425" s="99"/>
      <c r="C425" s="2"/>
    </row>
    <row r="426" spans="1:30" ht="10.95" customHeight="1" x14ac:dyDescent="0.25">
      <c r="A426" s="1"/>
      <c r="B426" s="99"/>
      <c r="C426" s="2" t="s">
        <v>11</v>
      </c>
    </row>
    <row r="427" spans="1:30" ht="10.95" customHeight="1" x14ac:dyDescent="0.25">
      <c r="A427" s="1"/>
      <c r="B427" s="99"/>
      <c r="C427" s="1" t="s">
        <v>460</v>
      </c>
    </row>
    <row r="428" spans="1:30" ht="7.95" customHeight="1" x14ac:dyDescent="0.25"/>
    <row r="429" spans="1:30" ht="12" x14ac:dyDescent="0.25">
      <c r="A429" s="2"/>
      <c r="B429" s="8" t="s">
        <v>55</v>
      </c>
    </row>
    <row r="430" spans="1:30" ht="37.200000000000003" customHeight="1" x14ac:dyDescent="0.2">
      <c r="A430" s="9"/>
      <c r="B430" s="184"/>
      <c r="C430" s="342" t="s">
        <v>267</v>
      </c>
      <c r="D430" s="342"/>
      <c r="E430" s="342"/>
      <c r="F430" s="342"/>
      <c r="G430" s="342"/>
      <c r="H430" s="342"/>
      <c r="I430" s="342"/>
      <c r="J430" s="342"/>
      <c r="K430" s="342"/>
      <c r="L430" s="342"/>
      <c r="M430" s="342"/>
      <c r="N430" s="342"/>
      <c r="O430" s="342"/>
      <c r="P430" s="342"/>
    </row>
    <row r="431" spans="1:30" ht="7.8" customHeight="1" x14ac:dyDescent="0.2">
      <c r="A431" s="9"/>
      <c r="B431" s="184"/>
      <c r="C431" s="5"/>
      <c r="D431" s="5"/>
      <c r="E431" s="5"/>
      <c r="F431" s="5"/>
      <c r="G431" s="5"/>
      <c r="H431" s="5"/>
      <c r="I431" s="5"/>
      <c r="J431" s="5"/>
      <c r="K431" s="5"/>
      <c r="L431" s="5"/>
      <c r="M431" s="5"/>
      <c r="N431" s="5"/>
      <c r="O431" s="5"/>
      <c r="P431" s="5"/>
      <c r="R431" s="21"/>
      <c r="S431" s="21"/>
      <c r="T431" s="21"/>
      <c r="U431" s="21"/>
      <c r="V431" s="21"/>
      <c r="W431" s="21"/>
      <c r="X431" s="21"/>
      <c r="Y431" s="21"/>
      <c r="Z431" s="21"/>
      <c r="AA431" s="21"/>
      <c r="AB431" s="21"/>
      <c r="AC431" s="21"/>
      <c r="AD431" s="21"/>
    </row>
    <row r="432" spans="1:30" ht="10.95" customHeight="1" x14ac:dyDescent="0.25">
      <c r="A432" s="9"/>
      <c r="B432" s="184"/>
      <c r="C432" s="5"/>
      <c r="D432" s="5"/>
      <c r="E432" s="503" t="s">
        <v>43</v>
      </c>
      <c r="F432" s="503"/>
      <c r="G432" s="503"/>
      <c r="H432" s="503"/>
      <c r="I432" s="462">
        <f>J411</f>
        <v>2024</v>
      </c>
      <c r="J432" s="462"/>
      <c r="K432" s="462"/>
      <c r="L432" s="462">
        <f>M411</f>
        <v>2023</v>
      </c>
      <c r="M432" s="462"/>
      <c r="N432" s="462"/>
      <c r="P432" s="5"/>
      <c r="R432" s="21"/>
      <c r="S432" s="21"/>
      <c r="T432" s="21"/>
      <c r="U432" s="21"/>
      <c r="V432" s="21"/>
      <c r="W432" s="21"/>
      <c r="X432" s="21"/>
      <c r="Y432" s="21"/>
      <c r="Z432" s="21"/>
      <c r="AA432" s="21"/>
      <c r="AB432" s="21"/>
      <c r="AC432" s="21"/>
      <c r="AD432" s="21"/>
    </row>
    <row r="433" spans="1:30" ht="13.2" customHeight="1" x14ac:dyDescent="0.2">
      <c r="A433" s="9"/>
      <c r="B433" s="184"/>
      <c r="C433" s="5"/>
      <c r="D433" s="5"/>
      <c r="E433" s="343" t="s">
        <v>173</v>
      </c>
      <c r="F433" s="343"/>
      <c r="G433" s="343"/>
      <c r="H433" s="343"/>
      <c r="I433" s="347">
        <v>6450879.0700000003</v>
      </c>
      <c r="J433" s="347"/>
      <c r="K433" s="347"/>
      <c r="L433" s="347">
        <v>6410879.0700000003</v>
      </c>
      <c r="M433" s="347"/>
      <c r="N433" s="347"/>
      <c r="P433" s="5"/>
      <c r="R433" s="21"/>
      <c r="S433" s="21"/>
      <c r="T433" s="21"/>
      <c r="U433" s="21"/>
      <c r="V433" s="21"/>
      <c r="W433" s="21"/>
      <c r="X433" s="21"/>
      <c r="Y433" s="21"/>
      <c r="Z433" s="21"/>
      <c r="AA433" s="21"/>
      <c r="AB433" s="21"/>
      <c r="AC433" s="21"/>
      <c r="AD433" s="21"/>
    </row>
    <row r="434" spans="1:30" ht="13.8" customHeight="1" x14ac:dyDescent="0.2">
      <c r="A434" s="9"/>
      <c r="B434" s="184"/>
      <c r="C434" s="5"/>
      <c r="D434" s="5"/>
      <c r="E434" s="343" t="s">
        <v>174</v>
      </c>
      <c r="F434" s="343"/>
      <c r="G434" s="343"/>
      <c r="H434" s="343"/>
      <c r="I434" s="347">
        <v>2276000</v>
      </c>
      <c r="J434" s="347"/>
      <c r="K434" s="347"/>
      <c r="L434" s="347">
        <v>1000</v>
      </c>
      <c r="M434" s="347"/>
      <c r="N434" s="347"/>
      <c r="P434" s="5"/>
      <c r="R434" s="21"/>
      <c r="S434" s="21"/>
      <c r="T434" s="21"/>
      <c r="U434" s="21"/>
      <c r="V434" s="21"/>
      <c r="W434" s="21"/>
      <c r="X434" s="21"/>
      <c r="Y434" s="21"/>
      <c r="Z434" s="21"/>
      <c r="AA434" s="21"/>
      <c r="AB434" s="21"/>
      <c r="AC434" s="21"/>
      <c r="AD434" s="21"/>
    </row>
    <row r="435" spans="1:30" ht="13.2" customHeight="1" x14ac:dyDescent="0.25">
      <c r="A435" s="9"/>
      <c r="B435" s="184"/>
      <c r="C435" s="5"/>
      <c r="D435" s="5"/>
      <c r="E435" s="348" t="s">
        <v>56</v>
      </c>
      <c r="F435" s="349"/>
      <c r="G435" s="349"/>
      <c r="H435" s="350"/>
      <c r="I435" s="351">
        <f>SUM(I433:K434)</f>
        <v>8726879.0700000003</v>
      </c>
      <c r="J435" s="351"/>
      <c r="K435" s="351"/>
      <c r="L435" s="351">
        <f>SUM(L433:N434)</f>
        <v>6411879.0700000003</v>
      </c>
      <c r="M435" s="351"/>
      <c r="N435" s="351"/>
      <c r="O435" s="78"/>
      <c r="P435" s="5"/>
      <c r="R435" s="21"/>
      <c r="S435" s="21"/>
      <c r="T435" s="21"/>
      <c r="U435" s="21"/>
      <c r="V435" s="21"/>
      <c r="W435" s="21"/>
      <c r="X435" s="21"/>
      <c r="Y435" s="21"/>
      <c r="Z435" s="21"/>
      <c r="AA435" s="21"/>
      <c r="AB435" s="21"/>
      <c r="AC435" s="21"/>
      <c r="AD435" s="21"/>
    </row>
    <row r="436" spans="1:30" ht="7.95" customHeight="1" x14ac:dyDescent="0.2">
      <c r="A436" s="9"/>
      <c r="B436" s="184"/>
      <c r="C436" s="5"/>
      <c r="D436" s="5"/>
      <c r="E436" s="5"/>
      <c r="F436" s="5"/>
      <c r="G436" s="5"/>
      <c r="H436" s="5"/>
      <c r="I436" s="5"/>
      <c r="J436" s="5"/>
      <c r="K436" s="194"/>
      <c r="L436" s="5"/>
      <c r="M436" s="5"/>
      <c r="N436" s="5"/>
      <c r="O436" s="5"/>
      <c r="P436" s="5"/>
      <c r="R436" s="21"/>
      <c r="S436" s="21"/>
      <c r="T436" s="21"/>
      <c r="U436" s="21"/>
      <c r="V436" s="21"/>
      <c r="W436" s="21"/>
      <c r="X436" s="21"/>
      <c r="Y436" s="21"/>
      <c r="Z436" s="21"/>
      <c r="AA436" s="21"/>
      <c r="AB436" s="21"/>
      <c r="AC436" s="21"/>
      <c r="AD436" s="21"/>
    </row>
    <row r="437" spans="1:30" ht="13.2" customHeight="1" x14ac:dyDescent="0.25">
      <c r="A437" s="9"/>
      <c r="B437" s="99"/>
      <c r="C437" s="109" t="s">
        <v>57</v>
      </c>
      <c r="D437" s="5"/>
      <c r="E437" s="5"/>
      <c r="F437" s="5"/>
      <c r="G437" s="5"/>
      <c r="H437" s="5"/>
      <c r="I437" s="5"/>
      <c r="J437" s="5"/>
      <c r="K437" s="5"/>
      <c r="L437" s="5"/>
      <c r="M437" s="5"/>
      <c r="N437" s="5"/>
      <c r="O437" s="5"/>
      <c r="P437" s="5"/>
    </row>
    <row r="438" spans="1:30" ht="13.2" customHeight="1" x14ac:dyDescent="0.25">
      <c r="A438" s="9"/>
      <c r="B438" s="99"/>
      <c r="C438" s="109" t="s">
        <v>461</v>
      </c>
      <c r="D438" s="5"/>
      <c r="E438" s="5"/>
      <c r="F438" s="5"/>
      <c r="G438" s="5"/>
      <c r="H438" s="5"/>
      <c r="I438" s="5"/>
      <c r="J438" s="5"/>
      <c r="K438" s="5"/>
      <c r="L438" s="5"/>
      <c r="M438" s="5"/>
      <c r="N438" s="5"/>
      <c r="O438" s="5"/>
      <c r="P438" s="5"/>
    </row>
    <row r="439" spans="1:30" ht="10.95" customHeight="1" x14ac:dyDescent="0.2">
      <c r="A439" s="9"/>
      <c r="B439" s="184"/>
      <c r="C439" s="112" t="s">
        <v>462</v>
      </c>
      <c r="D439" s="5"/>
      <c r="E439" s="5"/>
      <c r="F439" s="5"/>
      <c r="G439" s="5"/>
      <c r="H439" s="5"/>
      <c r="I439" s="5"/>
      <c r="J439" s="5"/>
      <c r="K439" s="5"/>
      <c r="L439" s="5"/>
      <c r="M439" s="5"/>
      <c r="N439" s="5"/>
      <c r="O439" s="5"/>
      <c r="P439" s="5"/>
      <c r="S439" s="21"/>
      <c r="T439" s="21"/>
      <c r="U439" s="21"/>
      <c r="V439" s="21"/>
      <c r="W439" s="21"/>
      <c r="X439" s="21"/>
      <c r="Y439" s="21"/>
      <c r="Z439" s="21"/>
      <c r="AA439" s="21"/>
      <c r="AB439" s="21"/>
      <c r="AC439" s="21"/>
      <c r="AD439" s="21"/>
    </row>
    <row r="440" spans="1:30" ht="7.95" customHeight="1" x14ac:dyDescent="0.2">
      <c r="A440" s="9"/>
      <c r="B440" s="184"/>
      <c r="C440" s="5"/>
      <c r="D440" s="5"/>
      <c r="E440" s="5"/>
      <c r="F440" s="5"/>
      <c r="G440" s="5"/>
      <c r="H440" s="5"/>
      <c r="I440" s="5"/>
      <c r="J440" s="5"/>
      <c r="K440" s="5"/>
      <c r="L440" s="5"/>
      <c r="M440" s="5"/>
      <c r="N440" s="5"/>
      <c r="O440" s="5"/>
      <c r="P440" s="5"/>
      <c r="S440" s="21"/>
      <c r="T440" s="21"/>
      <c r="U440" s="21"/>
      <c r="V440" s="21"/>
      <c r="W440" s="21"/>
      <c r="X440" s="21"/>
      <c r="Y440" s="21"/>
      <c r="Z440" s="21"/>
      <c r="AA440" s="21"/>
      <c r="AB440" s="21"/>
      <c r="AC440" s="21"/>
      <c r="AD440" s="21"/>
    </row>
    <row r="441" spans="1:30" ht="12" x14ac:dyDescent="0.25">
      <c r="A441" s="9"/>
      <c r="B441" s="184"/>
      <c r="C441" s="5"/>
      <c r="D441" s="435" t="s">
        <v>43</v>
      </c>
      <c r="E441" s="436"/>
      <c r="F441" s="436"/>
      <c r="G441" s="436"/>
      <c r="H441" s="436"/>
      <c r="I441" s="436"/>
      <c r="J441" s="436"/>
      <c r="K441" s="436"/>
      <c r="L441" s="437"/>
      <c r="M441" s="370">
        <f>I432</f>
        <v>2024</v>
      </c>
      <c r="N441" s="371"/>
      <c r="O441" s="372"/>
      <c r="S441" s="21"/>
      <c r="T441" s="21"/>
      <c r="U441" s="21"/>
      <c r="V441" s="21"/>
      <c r="W441" s="21"/>
      <c r="X441" s="21"/>
      <c r="Y441" s="21"/>
      <c r="Z441" s="21"/>
      <c r="AA441" s="21"/>
      <c r="AB441" s="21"/>
      <c r="AC441" s="21"/>
      <c r="AD441" s="21"/>
    </row>
    <row r="442" spans="1:30" ht="14.4" customHeight="1" x14ac:dyDescent="0.2">
      <c r="A442" s="9"/>
      <c r="B442" s="184"/>
      <c r="C442" s="5"/>
      <c r="D442" s="343" t="s">
        <v>176</v>
      </c>
      <c r="E442" s="343"/>
      <c r="F442" s="343"/>
      <c r="G442" s="343"/>
      <c r="H442" s="343"/>
      <c r="I442" s="343"/>
      <c r="J442" s="343"/>
      <c r="K442" s="343"/>
      <c r="L442" s="343"/>
      <c r="M442" s="347">
        <v>0</v>
      </c>
      <c r="N442" s="347"/>
      <c r="O442" s="347"/>
      <c r="S442" s="21"/>
      <c r="T442" s="21"/>
      <c r="U442" s="21"/>
      <c r="V442" s="21"/>
      <c r="W442" s="21"/>
      <c r="X442" s="21"/>
      <c r="Y442" s="21"/>
      <c r="Z442" s="21"/>
      <c r="AA442" s="21"/>
      <c r="AB442" s="21"/>
      <c r="AC442" s="21"/>
      <c r="AD442" s="21"/>
    </row>
    <row r="443" spans="1:30" ht="13.2" customHeight="1" x14ac:dyDescent="0.2">
      <c r="A443" s="9"/>
      <c r="B443" s="184"/>
      <c r="C443" s="5"/>
      <c r="D443" s="343" t="s">
        <v>175</v>
      </c>
      <c r="E443" s="343"/>
      <c r="F443" s="343"/>
      <c r="G443" s="343"/>
      <c r="H443" s="343"/>
      <c r="I443" s="343"/>
      <c r="J443" s="343"/>
      <c r="K443" s="343"/>
      <c r="L443" s="343"/>
      <c r="M443" s="347">
        <v>6450879.0700000003</v>
      </c>
      <c r="N443" s="347"/>
      <c r="O443" s="347"/>
      <c r="S443" s="21"/>
      <c r="T443" s="21"/>
      <c r="U443" s="21"/>
      <c r="V443" s="21"/>
      <c r="W443" s="21"/>
      <c r="X443" s="21"/>
      <c r="Y443" s="21"/>
      <c r="Z443" s="21"/>
      <c r="AA443" s="21"/>
      <c r="AB443" s="21"/>
      <c r="AC443" s="21"/>
      <c r="AD443" s="21"/>
    </row>
    <row r="444" spans="1:30" ht="15" customHeight="1" x14ac:dyDescent="0.25">
      <c r="A444" s="9"/>
      <c r="B444" s="184"/>
      <c r="C444" s="5"/>
      <c r="D444" s="463" t="s">
        <v>463</v>
      </c>
      <c r="E444" s="464"/>
      <c r="F444" s="464"/>
      <c r="G444" s="464"/>
      <c r="H444" s="464"/>
      <c r="I444" s="464"/>
      <c r="J444" s="464"/>
      <c r="K444" s="464"/>
      <c r="L444" s="465"/>
      <c r="M444" s="467">
        <f>SUM(M442:O443)</f>
        <v>6450879.0700000003</v>
      </c>
      <c r="N444" s="468"/>
      <c r="O444" s="469"/>
      <c r="P444" s="77">
        <f>M444-I433</f>
        <v>0</v>
      </c>
      <c r="S444" s="21"/>
      <c r="T444" s="21"/>
      <c r="U444" s="21"/>
      <c r="V444" s="21"/>
      <c r="W444" s="21"/>
      <c r="X444" s="21"/>
      <c r="Y444" s="21"/>
      <c r="Z444" s="21"/>
      <c r="AA444" s="21"/>
      <c r="AB444" s="21"/>
      <c r="AC444" s="21"/>
      <c r="AD444" s="21"/>
    </row>
    <row r="445" spans="1:30" ht="7.8" customHeight="1" x14ac:dyDescent="0.2">
      <c r="A445" s="9"/>
      <c r="B445" s="184"/>
      <c r="C445" s="5"/>
      <c r="D445" s="5"/>
      <c r="E445" s="5"/>
      <c r="F445" s="5"/>
      <c r="G445" s="5"/>
      <c r="H445" s="5"/>
      <c r="I445" s="5"/>
      <c r="J445" s="5"/>
      <c r="K445" s="5"/>
      <c r="L445" s="5"/>
      <c r="M445" s="5"/>
      <c r="N445" s="5"/>
      <c r="O445" s="5"/>
      <c r="P445" s="5"/>
      <c r="S445" s="21"/>
      <c r="T445" s="21"/>
      <c r="U445" s="21"/>
      <c r="V445" s="21"/>
      <c r="W445" s="21"/>
      <c r="X445" s="21"/>
      <c r="Y445" s="21"/>
      <c r="Z445" s="21"/>
      <c r="AA445" s="21"/>
      <c r="AB445" s="21"/>
      <c r="AC445" s="21"/>
      <c r="AD445" s="21"/>
    </row>
    <row r="446" spans="1:30" ht="12" customHeight="1" x14ac:dyDescent="0.25">
      <c r="A446" s="9"/>
      <c r="B446" s="318"/>
      <c r="C446" s="109" t="s">
        <v>58</v>
      </c>
      <c r="D446" s="5"/>
      <c r="E446" s="5"/>
      <c r="F446" s="5"/>
      <c r="G446" s="5"/>
      <c r="H446" s="5"/>
      <c r="I446" s="5"/>
      <c r="J446" s="5"/>
      <c r="K446" s="5"/>
      <c r="L446" s="5"/>
      <c r="M446" s="5"/>
      <c r="N446" s="5"/>
      <c r="O446" s="5"/>
      <c r="P446" s="5"/>
      <c r="S446" s="21"/>
      <c r="T446" s="21"/>
      <c r="U446" s="21"/>
      <c r="V446" s="21"/>
      <c r="W446" s="21"/>
      <c r="X446" s="21"/>
      <c r="Y446" s="21"/>
      <c r="Z446" s="21"/>
      <c r="AA446" s="21"/>
      <c r="AB446" s="21"/>
      <c r="AC446" s="21"/>
      <c r="AD446" s="21"/>
    </row>
    <row r="447" spans="1:30" ht="28.8" customHeight="1" x14ac:dyDescent="0.2">
      <c r="A447" s="9"/>
      <c r="B447" s="318"/>
      <c r="C447" s="466" t="s">
        <v>512</v>
      </c>
      <c r="D447" s="466"/>
      <c r="E447" s="466"/>
      <c r="F447" s="466"/>
      <c r="G447" s="466"/>
      <c r="H447" s="466"/>
      <c r="I447" s="466"/>
      <c r="J447" s="466"/>
      <c r="K447" s="466"/>
      <c r="L447" s="466"/>
      <c r="M447" s="466"/>
      <c r="N447" s="466"/>
      <c r="O447" s="466"/>
      <c r="P447" s="466"/>
      <c r="S447" s="21"/>
      <c r="T447" s="21"/>
      <c r="U447" s="21"/>
      <c r="V447" s="21"/>
      <c r="W447" s="21"/>
      <c r="X447" s="21"/>
      <c r="Y447" s="21"/>
      <c r="Z447" s="21"/>
      <c r="AA447" s="21"/>
      <c r="AB447" s="21"/>
      <c r="AC447" s="21"/>
      <c r="AD447" s="21"/>
    </row>
    <row r="448" spans="1:30" ht="7.8" customHeight="1" x14ac:dyDescent="0.2">
      <c r="A448" s="9"/>
      <c r="B448" s="318"/>
      <c r="C448" s="5"/>
      <c r="D448" s="5"/>
      <c r="E448" s="5"/>
      <c r="F448" s="5"/>
      <c r="G448" s="5"/>
      <c r="H448" s="5"/>
      <c r="I448" s="5"/>
      <c r="J448" s="5"/>
      <c r="K448" s="5"/>
      <c r="L448" s="5"/>
      <c r="M448" s="5"/>
      <c r="N448" s="5"/>
      <c r="O448" s="5"/>
      <c r="P448" s="5"/>
      <c r="S448" s="21"/>
      <c r="T448" s="21"/>
      <c r="U448" s="21"/>
      <c r="V448" s="21"/>
      <c r="W448" s="21"/>
      <c r="X448" s="21"/>
      <c r="Y448" s="21"/>
      <c r="Z448" s="21"/>
      <c r="AA448" s="21"/>
      <c r="AB448" s="21"/>
      <c r="AC448" s="21"/>
      <c r="AD448" s="21"/>
    </row>
    <row r="449" spans="1:30" ht="7.8" customHeight="1" x14ac:dyDescent="0.2">
      <c r="A449" s="9"/>
      <c r="B449" s="318"/>
      <c r="C449" s="5"/>
      <c r="D449" s="5"/>
      <c r="E449" s="5"/>
      <c r="F449" s="5"/>
      <c r="G449" s="5"/>
      <c r="H449" s="5"/>
      <c r="I449" s="5"/>
      <c r="J449" s="5"/>
      <c r="K449" s="5"/>
      <c r="L449" s="5"/>
      <c r="M449" s="5"/>
      <c r="N449" s="5"/>
      <c r="O449" s="5"/>
      <c r="P449" s="5"/>
      <c r="S449" s="21"/>
      <c r="T449" s="21"/>
      <c r="U449" s="21"/>
      <c r="V449" s="21"/>
      <c r="W449" s="21"/>
      <c r="X449" s="21"/>
      <c r="Y449" s="21"/>
      <c r="Z449" s="21"/>
      <c r="AA449" s="21"/>
      <c r="AB449" s="21"/>
      <c r="AC449" s="21"/>
      <c r="AD449" s="21"/>
    </row>
    <row r="450" spans="1:30" ht="12" x14ac:dyDescent="0.25">
      <c r="A450" s="9"/>
      <c r="B450" s="184"/>
      <c r="C450" s="109" t="s">
        <v>464</v>
      </c>
      <c r="D450" s="64"/>
      <c r="E450" s="64"/>
      <c r="F450" s="64"/>
      <c r="G450" s="64"/>
      <c r="H450" s="64"/>
      <c r="I450" s="64"/>
      <c r="J450" s="64"/>
      <c r="K450" s="64"/>
      <c r="L450" s="64"/>
      <c r="M450" s="64"/>
      <c r="N450" s="64"/>
      <c r="O450" s="64"/>
      <c r="P450" s="64"/>
    </row>
    <row r="451" spans="1:30" ht="24.6" customHeight="1" x14ac:dyDescent="0.25">
      <c r="A451" s="9"/>
      <c r="B451" s="184"/>
      <c r="C451" s="342" t="s">
        <v>465</v>
      </c>
      <c r="D451" s="445"/>
      <c r="E451" s="445"/>
      <c r="F451" s="445"/>
      <c r="G451" s="445"/>
      <c r="H451" s="445"/>
      <c r="I451" s="445"/>
      <c r="J451" s="445"/>
      <c r="K451" s="445"/>
      <c r="L451" s="445"/>
      <c r="M451" s="445"/>
      <c r="N451" s="445"/>
      <c r="O451" s="504"/>
      <c r="P451" s="504"/>
    </row>
    <row r="452" spans="1:30" ht="8.4" customHeight="1" x14ac:dyDescent="0.25">
      <c r="A452" s="9"/>
      <c r="B452" s="184"/>
      <c r="C452" s="171"/>
      <c r="D452" s="172"/>
      <c r="E452" s="172"/>
      <c r="F452" s="172"/>
      <c r="G452" s="172"/>
      <c r="H452" s="172"/>
      <c r="I452" s="172"/>
      <c r="J452" s="172"/>
      <c r="K452" s="172"/>
      <c r="L452" s="172"/>
      <c r="M452" s="172"/>
      <c r="N452" s="172"/>
      <c r="O452" s="173"/>
      <c r="P452" s="173"/>
    </row>
    <row r="453" spans="1:30" ht="25.2" customHeight="1" x14ac:dyDescent="0.2">
      <c r="A453" s="9"/>
      <c r="B453" s="184"/>
      <c r="C453" s="169" t="s">
        <v>281</v>
      </c>
      <c r="D453" s="457" t="s">
        <v>268</v>
      </c>
      <c r="E453" s="458"/>
      <c r="F453" s="457" t="s">
        <v>269</v>
      </c>
      <c r="G453" s="458"/>
      <c r="H453" s="505" t="s">
        <v>305</v>
      </c>
      <c r="I453" s="505"/>
      <c r="J453" s="505"/>
      <c r="K453" s="505" t="s">
        <v>283</v>
      </c>
      <c r="L453" s="505"/>
      <c r="M453" s="505"/>
      <c r="N453" s="505"/>
      <c r="O453" s="505"/>
      <c r="P453" s="173"/>
    </row>
    <row r="454" spans="1:30" ht="10.95" customHeight="1" x14ac:dyDescent="0.2">
      <c r="A454" s="9"/>
      <c r="B454" s="184"/>
      <c r="C454" s="168">
        <v>2020</v>
      </c>
      <c r="D454" s="400" t="s">
        <v>270</v>
      </c>
      <c r="E454" s="401"/>
      <c r="F454" s="400" t="str">
        <f>D455</f>
        <v>Febrero</v>
      </c>
      <c r="G454" s="401"/>
      <c r="H454" s="439">
        <v>168600.19</v>
      </c>
      <c r="I454" s="439"/>
      <c r="J454" s="439"/>
      <c r="K454" s="375" t="s">
        <v>309</v>
      </c>
      <c r="L454" s="375"/>
      <c r="M454" s="375"/>
      <c r="N454" s="375"/>
      <c r="O454" s="375"/>
      <c r="P454" s="173"/>
    </row>
    <row r="455" spans="1:30" ht="10.95" customHeight="1" x14ac:dyDescent="0.2">
      <c r="A455" s="9"/>
      <c r="B455" s="184"/>
      <c r="C455" s="168">
        <v>2020</v>
      </c>
      <c r="D455" s="400" t="s">
        <v>271</v>
      </c>
      <c r="E455" s="401"/>
      <c r="F455" s="400" t="str">
        <f t="shared" ref="F455:F462" si="13">D456</f>
        <v>Marzo</v>
      </c>
      <c r="G455" s="401"/>
      <c r="H455" s="439">
        <v>168600.19</v>
      </c>
      <c r="I455" s="439"/>
      <c r="J455" s="439"/>
      <c r="K455" s="375" t="s">
        <v>309</v>
      </c>
      <c r="L455" s="375"/>
      <c r="M455" s="375"/>
      <c r="N455" s="375"/>
      <c r="O455" s="375"/>
      <c r="P455" s="173"/>
    </row>
    <row r="456" spans="1:30" ht="10.95" customHeight="1" x14ac:dyDescent="0.2">
      <c r="A456" s="9"/>
      <c r="B456" s="184"/>
      <c r="C456" s="168">
        <v>2020</v>
      </c>
      <c r="D456" s="400" t="s">
        <v>272</v>
      </c>
      <c r="E456" s="401"/>
      <c r="F456" s="400" t="str">
        <f t="shared" si="13"/>
        <v>Abril</v>
      </c>
      <c r="G456" s="401"/>
      <c r="H456" s="439">
        <v>168600.19</v>
      </c>
      <c r="I456" s="439"/>
      <c r="J456" s="439"/>
      <c r="K456" s="375" t="s">
        <v>309</v>
      </c>
      <c r="L456" s="375"/>
      <c r="M456" s="375"/>
      <c r="N456" s="375"/>
      <c r="O456" s="375"/>
      <c r="P456" s="173"/>
    </row>
    <row r="457" spans="1:30" ht="10.95" customHeight="1" x14ac:dyDescent="0.2">
      <c r="A457" s="9"/>
      <c r="B457" s="184"/>
      <c r="C457" s="168">
        <v>2020</v>
      </c>
      <c r="D457" s="400" t="s">
        <v>273</v>
      </c>
      <c r="E457" s="401"/>
      <c r="F457" s="400" t="str">
        <f t="shared" si="13"/>
        <v>Mayo</v>
      </c>
      <c r="G457" s="401"/>
      <c r="H457" s="439">
        <v>168600.19</v>
      </c>
      <c r="I457" s="439"/>
      <c r="J457" s="439"/>
      <c r="K457" s="375" t="s">
        <v>309</v>
      </c>
      <c r="L457" s="375"/>
      <c r="M457" s="375"/>
      <c r="N457" s="375"/>
      <c r="O457" s="375"/>
      <c r="P457" s="173"/>
    </row>
    <row r="458" spans="1:30" ht="10.95" customHeight="1" x14ac:dyDescent="0.2">
      <c r="A458" s="9"/>
      <c r="B458" s="184"/>
      <c r="C458" s="168">
        <v>2020</v>
      </c>
      <c r="D458" s="400" t="s">
        <v>274</v>
      </c>
      <c r="E458" s="401"/>
      <c r="F458" s="400" t="str">
        <f t="shared" si="13"/>
        <v>Junio</v>
      </c>
      <c r="G458" s="401"/>
      <c r="H458" s="439">
        <v>168600.19</v>
      </c>
      <c r="I458" s="439"/>
      <c r="J458" s="439"/>
      <c r="K458" s="375" t="s">
        <v>309</v>
      </c>
      <c r="L458" s="375"/>
      <c r="M458" s="375"/>
      <c r="N458" s="375"/>
      <c r="O458" s="375"/>
      <c r="P458" s="173"/>
    </row>
    <row r="459" spans="1:30" ht="10.95" customHeight="1" x14ac:dyDescent="0.2">
      <c r="A459" s="9"/>
      <c r="B459" s="184"/>
      <c r="C459" s="168">
        <v>2020</v>
      </c>
      <c r="D459" s="400" t="s">
        <v>275</v>
      </c>
      <c r="E459" s="401"/>
      <c r="F459" s="400" t="str">
        <f t="shared" si="13"/>
        <v>Julio</v>
      </c>
      <c r="G459" s="401"/>
      <c r="H459" s="439">
        <v>168600.19</v>
      </c>
      <c r="I459" s="439"/>
      <c r="J459" s="439"/>
      <c r="K459" s="375" t="s">
        <v>309</v>
      </c>
      <c r="L459" s="375"/>
      <c r="M459" s="375"/>
      <c r="N459" s="375"/>
      <c r="O459" s="375"/>
      <c r="P459" s="173"/>
    </row>
    <row r="460" spans="1:30" ht="10.95" customHeight="1" x14ac:dyDescent="0.2">
      <c r="A460" s="9"/>
      <c r="B460" s="184"/>
      <c r="C460" s="168">
        <v>2020</v>
      </c>
      <c r="D460" s="400" t="s">
        <v>276</v>
      </c>
      <c r="E460" s="401"/>
      <c r="F460" s="400" t="str">
        <f t="shared" si="13"/>
        <v>Agosto</v>
      </c>
      <c r="G460" s="401"/>
      <c r="H460" s="439">
        <v>168600.19</v>
      </c>
      <c r="I460" s="439"/>
      <c r="J460" s="439"/>
      <c r="K460" s="375" t="s">
        <v>309</v>
      </c>
      <c r="L460" s="375"/>
      <c r="M460" s="375"/>
      <c r="N460" s="375"/>
      <c r="O460" s="375"/>
      <c r="P460" s="173"/>
    </row>
    <row r="461" spans="1:30" ht="10.95" customHeight="1" x14ac:dyDescent="0.2">
      <c r="A461" s="9"/>
      <c r="B461" s="184"/>
      <c r="C461" s="168">
        <v>2020</v>
      </c>
      <c r="D461" s="400" t="s">
        <v>277</v>
      </c>
      <c r="E461" s="401"/>
      <c r="F461" s="400" t="str">
        <f t="shared" si="13"/>
        <v>Septiembre</v>
      </c>
      <c r="G461" s="401"/>
      <c r="H461" s="439">
        <v>168600.19</v>
      </c>
      <c r="I461" s="439"/>
      <c r="J461" s="439"/>
      <c r="K461" s="375" t="s">
        <v>309</v>
      </c>
      <c r="L461" s="375"/>
      <c r="M461" s="375"/>
      <c r="N461" s="375"/>
      <c r="O461" s="375"/>
      <c r="P461" s="173"/>
    </row>
    <row r="462" spans="1:30" ht="10.95" customHeight="1" x14ac:dyDescent="0.2">
      <c r="A462" s="9"/>
      <c r="B462" s="184"/>
      <c r="C462" s="168">
        <v>2020</v>
      </c>
      <c r="D462" s="400" t="s">
        <v>278</v>
      </c>
      <c r="E462" s="401"/>
      <c r="F462" s="400" t="str">
        <f t="shared" si="13"/>
        <v>Octubre</v>
      </c>
      <c r="G462" s="401"/>
      <c r="H462" s="439">
        <v>168600.19</v>
      </c>
      <c r="I462" s="439"/>
      <c r="J462" s="439"/>
      <c r="K462" s="375" t="s">
        <v>309</v>
      </c>
      <c r="L462" s="375"/>
      <c r="M462" s="375"/>
      <c r="N462" s="375"/>
      <c r="O462" s="375"/>
      <c r="P462" s="173"/>
    </row>
    <row r="463" spans="1:30" ht="10.95" customHeight="1" x14ac:dyDescent="0.2">
      <c r="A463" s="9"/>
      <c r="B463" s="184"/>
      <c r="C463" s="168">
        <v>2020</v>
      </c>
      <c r="D463" s="400" t="s">
        <v>279</v>
      </c>
      <c r="E463" s="401"/>
      <c r="F463" s="400" t="s">
        <v>280</v>
      </c>
      <c r="G463" s="401"/>
      <c r="H463" s="439">
        <v>168600.19</v>
      </c>
      <c r="I463" s="439"/>
      <c r="J463" s="439"/>
      <c r="K463" s="375" t="s">
        <v>309</v>
      </c>
      <c r="L463" s="375"/>
      <c r="M463" s="375"/>
      <c r="N463" s="375"/>
      <c r="O463" s="375"/>
      <c r="P463" s="173"/>
    </row>
    <row r="464" spans="1:30" ht="10.95" customHeight="1" x14ac:dyDescent="0.2">
      <c r="A464" s="9"/>
      <c r="B464" s="184"/>
      <c r="C464" s="168">
        <v>2020</v>
      </c>
      <c r="D464" s="400" t="str">
        <f>F463</f>
        <v>Noviembre</v>
      </c>
      <c r="E464" s="401"/>
      <c r="F464" s="400" t="s">
        <v>289</v>
      </c>
      <c r="G464" s="401"/>
      <c r="H464" s="439">
        <v>168600.19</v>
      </c>
      <c r="I464" s="439"/>
      <c r="J464" s="439"/>
      <c r="K464" s="375" t="s">
        <v>309</v>
      </c>
      <c r="L464" s="375"/>
      <c r="M464" s="375"/>
      <c r="N464" s="375"/>
      <c r="O464" s="375"/>
      <c r="P464" s="173"/>
    </row>
    <row r="465" spans="1:16" ht="4.95" customHeight="1" x14ac:dyDescent="0.25">
      <c r="A465" s="9"/>
      <c r="B465" s="184"/>
      <c r="C465" s="179"/>
      <c r="D465" s="594"/>
      <c r="E465" s="594"/>
      <c r="F465" s="594"/>
      <c r="G465" s="594"/>
      <c r="H465" s="593"/>
      <c r="I465" s="593"/>
      <c r="K465" s="113"/>
      <c r="L465" s="179"/>
      <c r="M465" s="179"/>
      <c r="N465" s="172"/>
      <c r="O465" s="173"/>
      <c r="P465" s="173"/>
    </row>
    <row r="466" spans="1:16" ht="12" x14ac:dyDescent="0.25">
      <c r="A466" s="9"/>
      <c r="B466" s="184"/>
      <c r="C466" s="348" t="s">
        <v>45</v>
      </c>
      <c r="D466" s="349"/>
      <c r="E466" s="349"/>
      <c r="F466" s="349"/>
      <c r="G466" s="350"/>
      <c r="H466" s="438">
        <f>SUM(H454:I465)</f>
        <v>1854602.0899999996</v>
      </c>
      <c r="I466" s="438"/>
      <c r="J466" s="438"/>
      <c r="K466" s="179"/>
      <c r="L466" s="179"/>
      <c r="M466" s="179"/>
      <c r="N466" s="172"/>
      <c r="O466" s="173"/>
      <c r="P466" s="173"/>
    </row>
    <row r="467" spans="1:16" ht="4.95" customHeight="1" x14ac:dyDescent="0.25">
      <c r="A467" s="179"/>
      <c r="B467" s="179"/>
      <c r="C467" s="179"/>
      <c r="D467" s="172"/>
      <c r="E467" s="173"/>
      <c r="F467" s="179"/>
      <c r="G467" s="179"/>
      <c r="H467" s="179"/>
      <c r="I467" s="172"/>
      <c r="J467" s="173"/>
      <c r="K467" s="179"/>
      <c r="L467" s="179"/>
      <c r="M467" s="179"/>
      <c r="N467" s="172"/>
      <c r="O467" s="173"/>
      <c r="P467" s="173"/>
    </row>
    <row r="468" spans="1:16" ht="10.95" customHeight="1" x14ac:dyDescent="0.2">
      <c r="A468" s="9"/>
      <c r="B468" s="184"/>
      <c r="C468" s="168">
        <v>2021</v>
      </c>
      <c r="D468" s="400" t="str">
        <f>F464</f>
        <v>Diciembre</v>
      </c>
      <c r="E468" s="401"/>
      <c r="F468" s="400" t="s">
        <v>270</v>
      </c>
      <c r="G468" s="401"/>
      <c r="H468" s="439">
        <v>168600.19</v>
      </c>
      <c r="I468" s="439"/>
      <c r="J468" s="439"/>
      <c r="K468" s="375" t="s">
        <v>309</v>
      </c>
      <c r="L468" s="375"/>
      <c r="M468" s="375"/>
      <c r="N468" s="375"/>
      <c r="O468" s="375"/>
      <c r="P468" s="173"/>
    </row>
    <row r="469" spans="1:16" ht="10.95" customHeight="1" x14ac:dyDescent="0.2">
      <c r="A469" s="9"/>
      <c r="B469" s="184"/>
      <c r="C469" s="168">
        <v>2021</v>
      </c>
      <c r="D469" s="400" t="str">
        <f t="shared" ref="D469:D474" si="14">F468</f>
        <v>Enero</v>
      </c>
      <c r="E469" s="401"/>
      <c r="F469" s="400" t="s">
        <v>271</v>
      </c>
      <c r="G469" s="401"/>
      <c r="H469" s="439">
        <v>173911.1</v>
      </c>
      <c r="I469" s="439"/>
      <c r="J469" s="439"/>
      <c r="K469" s="375" t="s">
        <v>309</v>
      </c>
      <c r="L469" s="375"/>
      <c r="M469" s="375"/>
      <c r="N469" s="375"/>
      <c r="O469" s="375"/>
      <c r="P469" s="173"/>
    </row>
    <row r="470" spans="1:16" ht="10.95" customHeight="1" x14ac:dyDescent="0.2">
      <c r="A470" s="9"/>
      <c r="B470" s="184"/>
      <c r="C470" s="168">
        <v>2021</v>
      </c>
      <c r="D470" s="400" t="str">
        <f t="shared" si="14"/>
        <v>Febrero</v>
      </c>
      <c r="E470" s="401"/>
      <c r="F470" s="400" t="s">
        <v>272</v>
      </c>
      <c r="G470" s="401"/>
      <c r="H470" s="439">
        <v>173911.1</v>
      </c>
      <c r="I470" s="439"/>
      <c r="J470" s="439"/>
      <c r="K470" s="375" t="s">
        <v>309</v>
      </c>
      <c r="L470" s="375"/>
      <c r="M470" s="375"/>
      <c r="N470" s="375"/>
      <c r="O470" s="375"/>
      <c r="P470" s="173"/>
    </row>
    <row r="471" spans="1:16" ht="10.95" customHeight="1" x14ac:dyDescent="0.2">
      <c r="A471" s="9"/>
      <c r="B471" s="184"/>
      <c r="C471" s="168">
        <v>2021</v>
      </c>
      <c r="D471" s="400" t="str">
        <f t="shared" si="14"/>
        <v>Marzo</v>
      </c>
      <c r="E471" s="401"/>
      <c r="F471" s="400" t="s">
        <v>273</v>
      </c>
      <c r="G471" s="401"/>
      <c r="H471" s="439">
        <v>173911.1</v>
      </c>
      <c r="I471" s="439"/>
      <c r="J471" s="439"/>
      <c r="K471" s="375" t="s">
        <v>309</v>
      </c>
      <c r="L471" s="375"/>
      <c r="M471" s="375"/>
      <c r="N471" s="375"/>
      <c r="O471" s="375"/>
      <c r="P471" s="173"/>
    </row>
    <row r="472" spans="1:16" ht="10.95" customHeight="1" x14ac:dyDescent="0.2">
      <c r="A472" s="9"/>
      <c r="B472" s="184"/>
      <c r="C472" s="168">
        <v>2021</v>
      </c>
      <c r="D472" s="400" t="str">
        <f t="shared" si="14"/>
        <v>Abril</v>
      </c>
      <c r="E472" s="401"/>
      <c r="F472" s="400" t="s">
        <v>274</v>
      </c>
      <c r="G472" s="401"/>
      <c r="H472" s="439">
        <v>173911.1</v>
      </c>
      <c r="I472" s="439"/>
      <c r="J472" s="439"/>
      <c r="K472" s="375" t="s">
        <v>309</v>
      </c>
      <c r="L472" s="375"/>
      <c r="M472" s="375"/>
      <c r="N472" s="375"/>
      <c r="O472" s="375"/>
      <c r="P472" s="173"/>
    </row>
    <row r="473" spans="1:16" ht="10.95" customHeight="1" x14ac:dyDescent="0.2">
      <c r="A473" s="9"/>
      <c r="B473" s="184"/>
      <c r="C473" s="168">
        <v>2021</v>
      </c>
      <c r="D473" s="400" t="str">
        <f t="shared" si="14"/>
        <v>Mayo</v>
      </c>
      <c r="E473" s="401"/>
      <c r="F473" s="400" t="s">
        <v>275</v>
      </c>
      <c r="G473" s="401"/>
      <c r="H473" s="439">
        <v>173911.1</v>
      </c>
      <c r="I473" s="439"/>
      <c r="J473" s="439"/>
      <c r="K473" s="375" t="s">
        <v>309</v>
      </c>
      <c r="L473" s="375"/>
      <c r="M473" s="375"/>
      <c r="N473" s="375"/>
      <c r="O473" s="375"/>
      <c r="P473" s="173"/>
    </row>
    <row r="474" spans="1:16" ht="10.95" customHeight="1" x14ac:dyDescent="0.2">
      <c r="A474" s="9"/>
      <c r="B474" s="184"/>
      <c r="C474" s="168">
        <v>2021</v>
      </c>
      <c r="D474" s="400" t="str">
        <f t="shared" si="14"/>
        <v>Junio</v>
      </c>
      <c r="E474" s="401"/>
      <c r="F474" s="400" t="s">
        <v>276</v>
      </c>
      <c r="G474" s="401"/>
      <c r="H474" s="439">
        <v>173911.1</v>
      </c>
      <c r="I474" s="439"/>
      <c r="J474" s="439"/>
      <c r="K474" s="375" t="s">
        <v>309</v>
      </c>
      <c r="L474" s="375"/>
      <c r="M474" s="375"/>
      <c r="N474" s="375"/>
      <c r="O474" s="375"/>
      <c r="P474" s="173"/>
    </row>
    <row r="475" spans="1:16" ht="10.95" customHeight="1" x14ac:dyDescent="0.2">
      <c r="A475" s="9"/>
      <c r="B475" s="184"/>
      <c r="C475" s="168">
        <v>2021</v>
      </c>
      <c r="D475" s="400" t="str">
        <f t="shared" ref="D475" si="15">F474</f>
        <v>Julio</v>
      </c>
      <c r="E475" s="401"/>
      <c r="F475" s="400" t="s">
        <v>277</v>
      </c>
      <c r="G475" s="401"/>
      <c r="H475" s="439">
        <v>173911.1</v>
      </c>
      <c r="I475" s="439"/>
      <c r="J475" s="439"/>
      <c r="K475" s="375" t="s">
        <v>309</v>
      </c>
      <c r="L475" s="375"/>
      <c r="M475" s="375"/>
      <c r="N475" s="375"/>
      <c r="O475" s="375"/>
      <c r="P475" s="173"/>
    </row>
    <row r="476" spans="1:16" ht="10.95" customHeight="1" x14ac:dyDescent="0.2">
      <c r="A476" s="9"/>
      <c r="B476" s="184"/>
      <c r="C476" s="168">
        <v>2021</v>
      </c>
      <c r="D476" s="400" t="str">
        <f t="shared" ref="D476" si="16">F475</f>
        <v>Agosto</v>
      </c>
      <c r="E476" s="401"/>
      <c r="F476" s="400" t="s">
        <v>278</v>
      </c>
      <c r="G476" s="401"/>
      <c r="H476" s="439">
        <v>173911.1</v>
      </c>
      <c r="I476" s="439"/>
      <c r="J476" s="439"/>
      <c r="K476" s="375" t="s">
        <v>309</v>
      </c>
      <c r="L476" s="375"/>
      <c r="M476" s="375"/>
      <c r="N476" s="375"/>
      <c r="O476" s="375"/>
      <c r="P476" s="173"/>
    </row>
    <row r="477" spans="1:16" ht="10.95" customHeight="1" x14ac:dyDescent="0.2">
      <c r="A477" s="9"/>
      <c r="B477" s="184"/>
      <c r="C477" s="168">
        <v>2021</v>
      </c>
      <c r="D477" s="400" t="str">
        <f t="shared" ref="D477" si="17">F476</f>
        <v>Septiembre</v>
      </c>
      <c r="E477" s="401"/>
      <c r="F477" s="400" t="s">
        <v>279</v>
      </c>
      <c r="G477" s="401"/>
      <c r="H477" s="439">
        <v>173911.1</v>
      </c>
      <c r="I477" s="439"/>
      <c r="J477" s="439"/>
      <c r="K477" s="375" t="s">
        <v>309</v>
      </c>
      <c r="L477" s="375"/>
      <c r="M477" s="375"/>
      <c r="N477" s="375"/>
      <c r="O477" s="375"/>
      <c r="P477" s="173"/>
    </row>
    <row r="478" spans="1:16" ht="10.95" customHeight="1" x14ac:dyDescent="0.2">
      <c r="A478" s="9"/>
      <c r="B478" s="184"/>
      <c r="C478" s="168">
        <v>2021</v>
      </c>
      <c r="D478" s="400" t="str">
        <f t="shared" ref="D478" si="18">F477</f>
        <v>Octubre</v>
      </c>
      <c r="E478" s="401"/>
      <c r="F478" s="400" t="s">
        <v>280</v>
      </c>
      <c r="G478" s="401"/>
      <c r="H478" s="439">
        <v>173911.1</v>
      </c>
      <c r="I478" s="439"/>
      <c r="J478" s="439"/>
      <c r="K478" s="375" t="s">
        <v>309</v>
      </c>
      <c r="L478" s="375"/>
      <c r="M478" s="375"/>
      <c r="N478" s="375"/>
      <c r="O478" s="375"/>
      <c r="P478" s="173"/>
    </row>
    <row r="479" spans="1:16" ht="10.95" customHeight="1" x14ac:dyDescent="0.2">
      <c r="A479" s="9"/>
      <c r="B479" s="184"/>
      <c r="C479" s="168">
        <v>2021</v>
      </c>
      <c r="D479" s="400" t="str">
        <f t="shared" ref="D479" si="19">F478</f>
        <v>Noviembre</v>
      </c>
      <c r="E479" s="401"/>
      <c r="F479" s="400" t="s">
        <v>289</v>
      </c>
      <c r="G479" s="401"/>
      <c r="H479" s="439">
        <v>173911.1</v>
      </c>
      <c r="I479" s="439"/>
      <c r="J479" s="439"/>
      <c r="K479" s="375" t="s">
        <v>309</v>
      </c>
      <c r="L479" s="375"/>
      <c r="M479" s="375"/>
      <c r="N479" s="375"/>
      <c r="O479" s="375"/>
      <c r="P479" s="173"/>
    </row>
    <row r="480" spans="1:16" ht="4.95" customHeight="1" x14ac:dyDescent="0.25">
      <c r="A480" s="9"/>
      <c r="B480" s="184"/>
      <c r="C480" s="102"/>
      <c r="D480" s="102"/>
      <c r="E480" s="92"/>
      <c r="F480" s="102"/>
      <c r="G480" s="92"/>
      <c r="H480" s="103"/>
      <c r="I480" s="87"/>
      <c r="J480" s="102"/>
      <c r="K480" s="178"/>
      <c r="L480" s="178"/>
      <c r="M480" s="178"/>
      <c r="N480" s="172"/>
      <c r="O480" s="173"/>
      <c r="P480" s="173"/>
    </row>
    <row r="481" spans="1:16" ht="12" x14ac:dyDescent="0.25">
      <c r="A481" s="9"/>
      <c r="B481" s="184"/>
      <c r="C481" s="348" t="s">
        <v>45</v>
      </c>
      <c r="D481" s="349"/>
      <c r="E481" s="349"/>
      <c r="F481" s="349"/>
      <c r="G481" s="350"/>
      <c r="H481" s="438">
        <f>SUM(H468:I480)</f>
        <v>2081622.2900000005</v>
      </c>
      <c r="I481" s="438"/>
      <c r="J481" s="438"/>
      <c r="K481" s="179"/>
      <c r="L481" s="179"/>
      <c r="M481" s="179"/>
      <c r="N481" s="172"/>
      <c r="O481" s="173"/>
      <c r="P481" s="173"/>
    </row>
    <row r="482" spans="1:16" ht="4.95" customHeight="1" x14ac:dyDescent="0.25">
      <c r="A482" s="9"/>
      <c r="B482" s="184"/>
      <c r="C482" s="63"/>
      <c r="D482" s="63"/>
      <c r="E482" s="63"/>
      <c r="F482" s="63"/>
      <c r="G482" s="63"/>
      <c r="H482" s="104"/>
      <c r="I482" s="81"/>
      <c r="J482" s="179"/>
      <c r="K482" s="180"/>
      <c r="L482" s="179"/>
      <c r="M482" s="179"/>
      <c r="N482" s="172"/>
      <c r="O482" s="173"/>
      <c r="P482" s="173"/>
    </row>
    <row r="483" spans="1:16" ht="10.95" customHeight="1" x14ac:dyDescent="0.2">
      <c r="A483" s="9"/>
      <c r="B483" s="184"/>
      <c r="C483" s="168">
        <v>2022</v>
      </c>
      <c r="D483" s="400" t="str">
        <f>F479</f>
        <v>Diciembre</v>
      </c>
      <c r="E483" s="401"/>
      <c r="F483" s="400" t="s">
        <v>270</v>
      </c>
      <c r="G483" s="401"/>
      <c r="H483" s="439">
        <v>201015.41</v>
      </c>
      <c r="I483" s="439"/>
      <c r="J483" s="439"/>
      <c r="K483" s="375" t="s">
        <v>309</v>
      </c>
      <c r="L483" s="375"/>
      <c r="M483" s="375"/>
      <c r="N483" s="375"/>
      <c r="O483" s="375"/>
      <c r="P483" s="173"/>
    </row>
    <row r="484" spans="1:16" ht="10.95" customHeight="1" x14ac:dyDescent="0.2">
      <c r="A484" s="9"/>
      <c r="B484" s="204"/>
      <c r="C484" s="199">
        <v>2022</v>
      </c>
      <c r="D484" s="400" t="str">
        <f t="shared" ref="D484:D489" si="20">F483</f>
        <v>Enero</v>
      </c>
      <c r="E484" s="401"/>
      <c r="F484" s="400" t="s">
        <v>271</v>
      </c>
      <c r="G484" s="401"/>
      <c r="H484" s="439">
        <v>186693.56</v>
      </c>
      <c r="I484" s="439"/>
      <c r="J484" s="439"/>
      <c r="K484" s="375" t="s">
        <v>309</v>
      </c>
      <c r="L484" s="375"/>
      <c r="M484" s="375"/>
      <c r="N484" s="375"/>
      <c r="O484" s="375"/>
      <c r="P484" s="201"/>
    </row>
    <row r="485" spans="1:16" ht="10.95" customHeight="1" x14ac:dyDescent="0.2">
      <c r="A485" s="9"/>
      <c r="B485" s="210"/>
      <c r="C485" s="208">
        <v>2022</v>
      </c>
      <c r="D485" s="400" t="str">
        <f t="shared" si="20"/>
        <v>Febrero</v>
      </c>
      <c r="E485" s="401"/>
      <c r="F485" s="400" t="s">
        <v>272</v>
      </c>
      <c r="G485" s="401"/>
      <c r="H485" s="439">
        <v>186693.56</v>
      </c>
      <c r="I485" s="439"/>
      <c r="J485" s="439"/>
      <c r="K485" s="375" t="s">
        <v>309</v>
      </c>
      <c r="L485" s="375"/>
      <c r="M485" s="375"/>
      <c r="N485" s="375"/>
      <c r="O485" s="375"/>
      <c r="P485" s="209"/>
    </row>
    <row r="486" spans="1:16" ht="10.95" customHeight="1" x14ac:dyDescent="0.2">
      <c r="A486" s="9"/>
      <c r="B486" s="217"/>
      <c r="C486" s="215">
        <v>2022</v>
      </c>
      <c r="D486" s="400" t="str">
        <f t="shared" si="20"/>
        <v>Marzo</v>
      </c>
      <c r="E486" s="401"/>
      <c r="F486" s="400" t="s">
        <v>273</v>
      </c>
      <c r="G486" s="401"/>
      <c r="H486" s="439">
        <v>186693.56</v>
      </c>
      <c r="I486" s="439"/>
      <c r="J486" s="439"/>
      <c r="K486" s="375" t="s">
        <v>309</v>
      </c>
      <c r="L486" s="375"/>
      <c r="M486" s="375"/>
      <c r="N486" s="375"/>
      <c r="O486" s="375"/>
      <c r="P486" s="216"/>
    </row>
    <row r="487" spans="1:16" ht="10.95" customHeight="1" x14ac:dyDescent="0.2">
      <c r="A487" s="9"/>
      <c r="B487" s="222"/>
      <c r="C487" s="218">
        <v>2022</v>
      </c>
      <c r="D487" s="400" t="str">
        <f t="shared" si="20"/>
        <v>Abril</v>
      </c>
      <c r="E487" s="401"/>
      <c r="F487" s="400" t="s">
        <v>274</v>
      </c>
      <c r="G487" s="401"/>
      <c r="H487" s="439">
        <v>186693.56</v>
      </c>
      <c r="I487" s="439"/>
      <c r="J487" s="439"/>
      <c r="K487" s="375" t="s">
        <v>309</v>
      </c>
      <c r="L487" s="375"/>
      <c r="M487" s="375"/>
      <c r="N487" s="375"/>
      <c r="O487" s="375"/>
      <c r="P487" s="219"/>
    </row>
    <row r="488" spans="1:16" ht="10.95" customHeight="1" x14ac:dyDescent="0.2">
      <c r="A488" s="9"/>
      <c r="B488" s="229"/>
      <c r="C488" s="226">
        <v>2022</v>
      </c>
      <c r="D488" s="400" t="str">
        <f t="shared" si="20"/>
        <v>Mayo</v>
      </c>
      <c r="E488" s="401"/>
      <c r="F488" s="400" t="s">
        <v>275</v>
      </c>
      <c r="G488" s="401"/>
      <c r="H488" s="439">
        <v>186693.56</v>
      </c>
      <c r="I488" s="439"/>
      <c r="J488" s="439"/>
      <c r="K488" s="375" t="s">
        <v>309</v>
      </c>
      <c r="L488" s="375"/>
      <c r="M488" s="375"/>
      <c r="N488" s="375"/>
      <c r="O488" s="375"/>
      <c r="P488" s="228"/>
    </row>
    <row r="489" spans="1:16" ht="10.95" customHeight="1" x14ac:dyDescent="0.2">
      <c r="A489" s="9"/>
      <c r="B489" s="238"/>
      <c r="C489" s="233">
        <v>2022</v>
      </c>
      <c r="D489" s="400" t="str">
        <f t="shared" si="20"/>
        <v>Junio</v>
      </c>
      <c r="E489" s="401"/>
      <c r="F489" s="400" t="s">
        <v>276</v>
      </c>
      <c r="G489" s="401"/>
      <c r="H489" s="439">
        <v>186693.56</v>
      </c>
      <c r="I489" s="439"/>
      <c r="J489" s="439"/>
      <c r="K489" s="375" t="s">
        <v>309</v>
      </c>
      <c r="L489" s="375"/>
      <c r="M489" s="375"/>
      <c r="N489" s="375"/>
      <c r="O489" s="375"/>
      <c r="P489" s="235"/>
    </row>
    <row r="490" spans="1:16" ht="10.95" customHeight="1" x14ac:dyDescent="0.2">
      <c r="A490" s="9"/>
      <c r="B490" s="252"/>
      <c r="C490" s="250">
        <v>2022</v>
      </c>
      <c r="D490" s="400" t="str">
        <f t="shared" ref="D490" si="21">F489</f>
        <v>Julio</v>
      </c>
      <c r="E490" s="401"/>
      <c r="F490" s="400" t="s">
        <v>277</v>
      </c>
      <c r="G490" s="401"/>
      <c r="H490" s="439">
        <v>186693.56</v>
      </c>
      <c r="I490" s="439"/>
      <c r="J490" s="439"/>
      <c r="K490" s="375" t="s">
        <v>309</v>
      </c>
      <c r="L490" s="375"/>
      <c r="M490" s="375"/>
      <c r="N490" s="375"/>
      <c r="O490" s="375"/>
      <c r="P490" s="251"/>
    </row>
    <row r="491" spans="1:16" ht="10.95" customHeight="1" x14ac:dyDescent="0.2">
      <c r="A491" s="9"/>
      <c r="B491" s="282"/>
      <c r="C491" s="280">
        <v>2022</v>
      </c>
      <c r="D491" s="400" t="str">
        <f t="shared" ref="D491" si="22">F490</f>
        <v>Agosto</v>
      </c>
      <c r="E491" s="401"/>
      <c r="F491" s="400" t="s">
        <v>278</v>
      </c>
      <c r="G491" s="401"/>
      <c r="H491" s="439">
        <v>190454.53</v>
      </c>
      <c r="I491" s="439"/>
      <c r="J491" s="439"/>
      <c r="K491" s="375" t="s">
        <v>309</v>
      </c>
      <c r="L491" s="375"/>
      <c r="M491" s="375"/>
      <c r="N491" s="375"/>
      <c r="O491" s="375"/>
      <c r="P491" s="281"/>
    </row>
    <row r="492" spans="1:16" ht="10.95" customHeight="1" x14ac:dyDescent="0.2">
      <c r="A492" s="9"/>
      <c r="B492" s="288"/>
      <c r="C492" s="286">
        <v>2022</v>
      </c>
      <c r="D492" s="400" t="str">
        <f t="shared" ref="D492" si="23">F491</f>
        <v>Septiembre</v>
      </c>
      <c r="E492" s="401"/>
      <c r="F492" s="400" t="s">
        <v>279</v>
      </c>
      <c r="G492" s="401"/>
      <c r="H492" s="439">
        <v>198089.86</v>
      </c>
      <c r="I492" s="439"/>
      <c r="J492" s="439"/>
      <c r="K492" s="375" t="s">
        <v>309</v>
      </c>
      <c r="L492" s="375"/>
      <c r="M492" s="375"/>
      <c r="N492" s="375"/>
      <c r="O492" s="375"/>
      <c r="P492" s="287"/>
    </row>
    <row r="493" spans="1:16" ht="10.95" customHeight="1" x14ac:dyDescent="0.2">
      <c r="A493" s="9"/>
      <c r="B493" s="298"/>
      <c r="C493" s="295">
        <v>2022</v>
      </c>
      <c r="D493" s="400" t="s">
        <v>279</v>
      </c>
      <c r="E493" s="401"/>
      <c r="F493" s="400" t="s">
        <v>280</v>
      </c>
      <c r="G493" s="401"/>
      <c r="H493" s="439">
        <v>266543.78999999998</v>
      </c>
      <c r="I493" s="439"/>
      <c r="J493" s="439"/>
      <c r="K493" s="375" t="s">
        <v>309</v>
      </c>
      <c r="L493" s="375"/>
      <c r="M493" s="375"/>
      <c r="N493" s="375"/>
      <c r="O493" s="375"/>
      <c r="P493" s="297"/>
    </row>
    <row r="494" spans="1:16" ht="10.95" customHeight="1" x14ac:dyDescent="0.2">
      <c r="A494" s="9"/>
      <c r="B494" s="294"/>
      <c r="C494" s="292">
        <v>2022</v>
      </c>
      <c r="D494" s="400" t="s">
        <v>280</v>
      </c>
      <c r="E494" s="401"/>
      <c r="F494" s="400" t="s">
        <v>289</v>
      </c>
      <c r="G494" s="401"/>
      <c r="H494" s="439">
        <v>257326.22</v>
      </c>
      <c r="I494" s="439"/>
      <c r="J494" s="439"/>
      <c r="K494" s="375" t="s">
        <v>309</v>
      </c>
      <c r="L494" s="375"/>
      <c r="M494" s="375"/>
      <c r="N494" s="375"/>
      <c r="O494" s="375"/>
      <c r="P494" s="293"/>
    </row>
    <row r="495" spans="1:16" ht="4.95" customHeight="1" x14ac:dyDescent="0.25">
      <c r="A495" s="9"/>
      <c r="B495" s="184"/>
      <c r="C495" s="63"/>
      <c r="D495" s="63"/>
      <c r="E495" s="63"/>
      <c r="F495" s="63"/>
      <c r="G495" s="63"/>
      <c r="H495" s="104"/>
      <c r="I495" s="81"/>
      <c r="J495" s="179"/>
      <c r="K495" s="180"/>
      <c r="L495" s="179"/>
      <c r="M495" s="179"/>
      <c r="N495" s="172"/>
      <c r="O495" s="173"/>
      <c r="P495" s="173"/>
    </row>
    <row r="496" spans="1:16" ht="12" x14ac:dyDescent="0.25">
      <c r="A496" s="9"/>
      <c r="B496" s="204"/>
      <c r="C496" s="348" t="s">
        <v>45</v>
      </c>
      <c r="D496" s="349"/>
      <c r="E496" s="349"/>
      <c r="F496" s="349"/>
      <c r="G496" s="350"/>
      <c r="H496" s="438">
        <f>SUM(H483:J495)</f>
        <v>2420284.7300000004</v>
      </c>
      <c r="I496" s="438"/>
      <c r="J496" s="438"/>
      <c r="K496" s="202"/>
      <c r="L496" s="202"/>
      <c r="M496" s="202"/>
      <c r="N496" s="200"/>
      <c r="O496" s="201"/>
      <c r="P496" s="201"/>
    </row>
    <row r="497" spans="1:16" ht="4.95" customHeight="1" x14ac:dyDescent="0.25">
      <c r="A497" s="9"/>
      <c r="B497" s="204"/>
      <c r="C497" s="63"/>
      <c r="D497" s="63"/>
      <c r="E497" s="63"/>
      <c r="F497" s="63"/>
      <c r="G497" s="63"/>
      <c r="H497" s="104"/>
      <c r="I497" s="81"/>
      <c r="J497" s="202"/>
      <c r="K497" s="203"/>
      <c r="L497" s="202"/>
      <c r="M497" s="202"/>
      <c r="N497" s="200"/>
      <c r="O497" s="201"/>
      <c r="P497" s="201"/>
    </row>
    <row r="498" spans="1:16" ht="10.95" customHeight="1" x14ac:dyDescent="0.2">
      <c r="A498" s="9"/>
      <c r="B498" s="307"/>
      <c r="C498" s="300">
        <v>2023</v>
      </c>
      <c r="D498" s="400" t="str">
        <f>F494</f>
        <v>Diciembre</v>
      </c>
      <c r="E498" s="401"/>
      <c r="F498" s="400" t="s">
        <v>270</v>
      </c>
      <c r="G498" s="401"/>
      <c r="H498" s="439">
        <v>249068.06</v>
      </c>
      <c r="I498" s="439"/>
      <c r="J498" s="439"/>
      <c r="K498" s="375" t="s">
        <v>309</v>
      </c>
      <c r="L498" s="375"/>
      <c r="M498" s="375"/>
      <c r="N498" s="375"/>
      <c r="O498" s="375"/>
      <c r="P498" s="302"/>
    </row>
    <row r="499" spans="1:16" ht="4.95" customHeight="1" x14ac:dyDescent="0.25">
      <c r="A499" s="9"/>
      <c r="B499" s="307"/>
      <c r="C499" s="63"/>
      <c r="D499" s="63"/>
      <c r="E499" s="63"/>
      <c r="F499" s="63"/>
      <c r="G499" s="63"/>
      <c r="H499" s="104"/>
      <c r="I499" s="81"/>
      <c r="J499" s="304"/>
      <c r="K499" s="305"/>
      <c r="L499" s="304"/>
      <c r="M499" s="304"/>
      <c r="N499" s="301"/>
      <c r="O499" s="302"/>
      <c r="P499" s="302"/>
    </row>
    <row r="500" spans="1:16" ht="12" x14ac:dyDescent="0.25">
      <c r="A500" s="9"/>
      <c r="B500" s="307"/>
      <c r="C500" s="348" t="s">
        <v>45</v>
      </c>
      <c r="D500" s="349"/>
      <c r="E500" s="349"/>
      <c r="F500" s="349"/>
      <c r="G500" s="350"/>
      <c r="H500" s="438">
        <f>SUM(H498:J499)</f>
        <v>249068.06</v>
      </c>
      <c r="I500" s="438"/>
      <c r="J500" s="438"/>
      <c r="K500" s="304"/>
      <c r="L500" s="304"/>
      <c r="M500" s="304"/>
      <c r="N500" s="301"/>
      <c r="O500" s="302"/>
      <c r="P500" s="302"/>
    </row>
    <row r="501" spans="1:16" ht="12" x14ac:dyDescent="0.25">
      <c r="A501" s="9"/>
      <c r="B501" s="184"/>
      <c r="C501" s="348" t="s">
        <v>375</v>
      </c>
      <c r="D501" s="349"/>
      <c r="E501" s="349"/>
      <c r="F501" s="349"/>
      <c r="G501" s="350"/>
      <c r="H501" s="438">
        <f>H481+H466+H496+H500</f>
        <v>6605577.1699999999</v>
      </c>
      <c r="I501" s="438"/>
      <c r="J501" s="438"/>
      <c r="K501" s="179"/>
      <c r="L501" s="179"/>
      <c r="M501" s="179"/>
      <c r="N501" s="172"/>
      <c r="O501" s="173"/>
      <c r="P501" s="173"/>
    </row>
    <row r="502" spans="1:16" ht="7.95" customHeight="1" x14ac:dyDescent="0.25">
      <c r="A502" s="9"/>
      <c r="B502" s="184"/>
      <c r="C502" s="109"/>
      <c r="D502" s="64"/>
      <c r="E502" s="64"/>
      <c r="F502" s="64"/>
      <c r="G502" s="64"/>
      <c r="H502" s="64"/>
      <c r="I502" s="64"/>
      <c r="J502" s="64"/>
      <c r="K502" s="64"/>
      <c r="L502" s="64"/>
      <c r="M502" s="64"/>
      <c r="N502" s="64"/>
      <c r="O502" s="64"/>
      <c r="P502" s="64"/>
    </row>
    <row r="503" spans="1:16" ht="24" customHeight="1" x14ac:dyDescent="0.25">
      <c r="A503" s="9"/>
      <c r="B503" s="184"/>
      <c r="C503" s="114" t="s">
        <v>285</v>
      </c>
      <c r="D503" s="514" t="s">
        <v>304</v>
      </c>
      <c r="E503" s="586"/>
      <c r="F503" s="586"/>
      <c r="G503" s="587"/>
      <c r="H503" s="440">
        <v>43814.90068965518</v>
      </c>
      <c r="I503" s="440"/>
      <c r="J503" s="440"/>
      <c r="K503" s="115"/>
      <c r="L503" s="115"/>
      <c r="M503" s="64"/>
      <c r="N503" s="64"/>
      <c r="O503" s="64"/>
      <c r="P503" s="64"/>
    </row>
    <row r="504" spans="1:16" ht="24" customHeight="1" x14ac:dyDescent="0.25">
      <c r="A504" s="9"/>
      <c r="B504" s="184"/>
      <c r="C504" s="116" t="s">
        <v>287</v>
      </c>
      <c r="D504" s="514" t="s">
        <v>304</v>
      </c>
      <c r="E504" s="586"/>
      <c r="F504" s="586"/>
      <c r="G504" s="587"/>
      <c r="H504" s="440">
        <v>74467.034482758623</v>
      </c>
      <c r="I504" s="440"/>
      <c r="J504" s="440"/>
      <c r="K504" s="115"/>
      <c r="L504" s="115"/>
      <c r="M504" s="64"/>
      <c r="N504" s="64"/>
      <c r="O504" s="64"/>
      <c r="P504" s="64"/>
    </row>
    <row r="505" spans="1:16" ht="23.4" customHeight="1" x14ac:dyDescent="0.25">
      <c r="A505" s="9"/>
      <c r="B505" s="184"/>
      <c r="C505" s="116" t="s">
        <v>290</v>
      </c>
      <c r="D505" s="514" t="s">
        <v>304</v>
      </c>
      <c r="E505" s="586"/>
      <c r="F505" s="586"/>
      <c r="G505" s="587"/>
      <c r="H505" s="440">
        <v>76416.168275862074</v>
      </c>
      <c r="I505" s="440"/>
      <c r="J505" s="440"/>
      <c r="K505" s="115"/>
      <c r="L505" s="115"/>
      <c r="M505" s="64"/>
      <c r="N505" s="64"/>
      <c r="O505" s="64"/>
      <c r="P505" s="64"/>
    </row>
    <row r="506" spans="1:16" ht="4.95" customHeight="1" x14ac:dyDescent="0.25">
      <c r="A506" s="9"/>
      <c r="B506" s="184"/>
      <c r="C506" s="107"/>
      <c r="D506" s="88"/>
      <c r="E506" s="89"/>
      <c r="F506" s="89"/>
      <c r="G506" s="89"/>
      <c r="H506" s="103"/>
      <c r="I506" s="87"/>
      <c r="J506" s="64"/>
      <c r="K506" s="64"/>
      <c r="L506" s="64"/>
      <c r="M506" s="64"/>
      <c r="N506" s="64"/>
      <c r="O506" s="64"/>
      <c r="P506" s="64"/>
    </row>
    <row r="507" spans="1:16" ht="12" customHeight="1" x14ac:dyDescent="0.25">
      <c r="A507" s="9"/>
      <c r="B507" s="184"/>
      <c r="C507" s="348" t="s">
        <v>45</v>
      </c>
      <c r="D507" s="349"/>
      <c r="E507" s="349"/>
      <c r="F507" s="349"/>
      <c r="G507" s="350"/>
      <c r="H507" s="438">
        <f>SUM(H503:I506)</f>
        <v>194698.10344827588</v>
      </c>
      <c r="I507" s="438"/>
      <c r="J507" s="438"/>
      <c r="K507" s="179"/>
      <c r="L507" s="179"/>
      <c r="M507" s="64"/>
      <c r="N507" s="64"/>
      <c r="O507" s="64"/>
      <c r="P507" s="64"/>
    </row>
    <row r="508" spans="1:16" ht="4.95" customHeight="1" x14ac:dyDescent="0.25">
      <c r="A508" s="9"/>
      <c r="B508" s="184"/>
      <c r="C508" s="109"/>
      <c r="D508" s="64"/>
      <c r="E508" s="64"/>
      <c r="F508" s="64"/>
      <c r="G508" s="64"/>
      <c r="H508" s="64"/>
      <c r="I508" s="64"/>
      <c r="J508" s="64"/>
      <c r="K508" s="64"/>
      <c r="L508" s="64"/>
      <c r="M508" s="64"/>
      <c r="N508" s="64"/>
      <c r="O508" s="64"/>
      <c r="P508" s="64"/>
    </row>
    <row r="509" spans="1:16" ht="13.95" customHeight="1" x14ac:dyDescent="0.25">
      <c r="A509" s="2"/>
      <c r="B509" s="99"/>
      <c r="C509" s="348" t="s">
        <v>303</v>
      </c>
      <c r="D509" s="349"/>
      <c r="E509" s="349"/>
      <c r="F509" s="349"/>
      <c r="G509" s="350"/>
      <c r="H509" s="438">
        <f>H501-H507</f>
        <v>6410879.0665517244</v>
      </c>
      <c r="I509" s="438"/>
      <c r="J509" s="438"/>
      <c r="K509" s="117"/>
      <c r="L509" s="180"/>
      <c r="M509" s="179"/>
      <c r="N509" s="179"/>
      <c r="O509" s="181"/>
      <c r="P509" s="181"/>
    </row>
    <row r="510" spans="1:16" ht="7.8" customHeight="1" x14ac:dyDescent="0.25">
      <c r="A510" s="9"/>
      <c r="B510" s="184"/>
      <c r="C510" s="109"/>
      <c r="D510" s="64"/>
      <c r="E510" s="64"/>
      <c r="F510" s="64"/>
      <c r="G510" s="64"/>
      <c r="H510" s="64"/>
      <c r="I510" s="64"/>
      <c r="J510" s="64"/>
      <c r="K510" s="64"/>
      <c r="L510" s="64"/>
      <c r="M510" s="64"/>
      <c r="N510" s="64"/>
      <c r="O510" s="64"/>
      <c r="P510" s="64"/>
    </row>
    <row r="511" spans="1:16" ht="7.8" customHeight="1" x14ac:dyDescent="0.25">
      <c r="A511" s="9"/>
      <c r="B511" s="318"/>
      <c r="C511" s="109"/>
      <c r="D511" s="64"/>
      <c r="E511" s="64"/>
      <c r="F511" s="64"/>
      <c r="G511" s="64"/>
      <c r="H511" s="64"/>
      <c r="I511" s="64"/>
      <c r="J511" s="64"/>
      <c r="K511" s="64"/>
      <c r="L511" s="64"/>
      <c r="M511" s="64"/>
      <c r="N511" s="64"/>
      <c r="O511" s="64"/>
      <c r="P511" s="64"/>
    </row>
    <row r="512" spans="1:16" ht="7.8" customHeight="1" x14ac:dyDescent="0.25">
      <c r="A512" s="9"/>
      <c r="B512" s="318"/>
      <c r="C512" s="109"/>
      <c r="D512" s="64"/>
      <c r="E512" s="64"/>
      <c r="F512" s="64"/>
      <c r="G512" s="64"/>
      <c r="H512" s="64"/>
      <c r="I512" s="64"/>
      <c r="J512" s="64"/>
      <c r="K512" s="64"/>
      <c r="L512" s="64"/>
      <c r="M512" s="64"/>
      <c r="N512" s="64"/>
      <c r="O512" s="64"/>
      <c r="P512" s="64"/>
    </row>
    <row r="513" spans="1:16" ht="7.95" customHeight="1" x14ac:dyDescent="0.25">
      <c r="A513" s="9"/>
      <c r="B513" s="184"/>
      <c r="C513" s="109"/>
      <c r="D513" s="64"/>
      <c r="E513" s="64"/>
      <c r="F513" s="64"/>
      <c r="G513" s="64"/>
      <c r="H513" s="64"/>
      <c r="I513" s="64"/>
      <c r="J513" s="64"/>
      <c r="K513" s="64"/>
      <c r="L513" s="64"/>
      <c r="M513" s="64"/>
      <c r="N513" s="64"/>
      <c r="O513" s="64"/>
      <c r="P513" s="64"/>
    </row>
    <row r="514" spans="1:16" ht="7.95" customHeight="1" x14ac:dyDescent="0.25">
      <c r="A514" s="9"/>
      <c r="B514" s="318"/>
      <c r="C514" s="109"/>
      <c r="D514" s="64"/>
      <c r="E514" s="64"/>
      <c r="F514" s="64"/>
      <c r="G514" s="64"/>
      <c r="H514" s="64"/>
      <c r="I514" s="64"/>
      <c r="J514" s="64"/>
      <c r="K514" s="64"/>
      <c r="L514" s="64"/>
      <c r="M514" s="64"/>
      <c r="N514" s="64"/>
      <c r="O514" s="64"/>
      <c r="P514" s="64"/>
    </row>
    <row r="515" spans="1:16" ht="7.95" customHeight="1" x14ac:dyDescent="0.25">
      <c r="A515" s="9"/>
      <c r="B515" s="318"/>
      <c r="C515" s="109"/>
      <c r="D515" s="64"/>
      <c r="E515" s="64"/>
      <c r="F515" s="64"/>
      <c r="G515" s="64"/>
      <c r="H515" s="64"/>
      <c r="I515" s="64"/>
      <c r="J515" s="64"/>
      <c r="K515" s="64"/>
      <c r="L515" s="64"/>
      <c r="M515" s="64"/>
      <c r="N515" s="64"/>
      <c r="O515" s="64"/>
      <c r="P515" s="64"/>
    </row>
    <row r="516" spans="1:16" ht="12" x14ac:dyDescent="0.25">
      <c r="A516" s="9"/>
      <c r="B516" s="99"/>
      <c r="C516" s="109" t="s">
        <v>59</v>
      </c>
      <c r="D516" s="5"/>
      <c r="E516" s="5"/>
      <c r="F516" s="5"/>
      <c r="G516" s="5"/>
      <c r="H516" s="5"/>
      <c r="I516" s="5"/>
      <c r="J516" s="5"/>
      <c r="K516" s="5"/>
      <c r="L516" s="5"/>
      <c r="M516" s="5"/>
      <c r="N516" s="5"/>
      <c r="O516" s="5"/>
      <c r="P516" s="5"/>
    </row>
    <row r="517" spans="1:16" ht="12" x14ac:dyDescent="0.25">
      <c r="A517" s="9"/>
      <c r="B517" s="99"/>
      <c r="C517" s="109" t="s">
        <v>466</v>
      </c>
      <c r="D517" s="5"/>
      <c r="E517" s="5"/>
      <c r="F517" s="5"/>
      <c r="G517" s="5"/>
      <c r="H517" s="5"/>
      <c r="I517" s="5"/>
      <c r="J517" s="5"/>
      <c r="K517" s="5"/>
      <c r="L517" s="5"/>
      <c r="M517" s="5"/>
      <c r="N517" s="5"/>
      <c r="O517" s="5"/>
      <c r="P517" s="5"/>
    </row>
    <row r="518" spans="1:16" ht="26.4" customHeight="1" x14ac:dyDescent="0.2">
      <c r="A518" s="9"/>
      <c r="B518" s="184"/>
      <c r="C518" s="342" t="s">
        <v>503</v>
      </c>
      <c r="D518" s="342"/>
      <c r="E518" s="342"/>
      <c r="F518" s="342"/>
      <c r="G518" s="342"/>
      <c r="H518" s="342"/>
      <c r="I518" s="342"/>
      <c r="J518" s="342"/>
      <c r="K518" s="342"/>
      <c r="L518" s="342"/>
      <c r="M518" s="342"/>
      <c r="N518" s="342"/>
      <c r="O518" s="342"/>
      <c r="P518" s="342"/>
    </row>
    <row r="519" spans="1:16" ht="7.95" customHeight="1" x14ac:dyDescent="0.2">
      <c r="A519" s="9"/>
      <c r="B519" s="184"/>
      <c r="C519" s="5"/>
      <c r="D519" s="5"/>
      <c r="E519" s="5"/>
      <c r="F519" s="5"/>
      <c r="G519" s="5"/>
      <c r="H519" s="5"/>
      <c r="I519" s="5"/>
      <c r="J519" s="5"/>
      <c r="K519" s="5"/>
      <c r="L519" s="5"/>
      <c r="M519" s="5"/>
      <c r="N519" s="5"/>
      <c r="O519" s="5"/>
      <c r="P519" s="5"/>
    </row>
    <row r="520" spans="1:16" ht="12" x14ac:dyDescent="0.25">
      <c r="A520" s="9"/>
      <c r="B520" s="184"/>
      <c r="C520" s="5"/>
      <c r="D520" s="435" t="s">
        <v>43</v>
      </c>
      <c r="E520" s="436"/>
      <c r="F520" s="436"/>
      <c r="G520" s="436"/>
      <c r="H520" s="436"/>
      <c r="I520" s="436"/>
      <c r="J520" s="436"/>
      <c r="K520" s="436"/>
      <c r="L520" s="437"/>
      <c r="M520" s="370">
        <f>I432</f>
        <v>2024</v>
      </c>
      <c r="N520" s="371"/>
      <c r="O520" s="372"/>
    </row>
    <row r="521" spans="1:16" ht="14.4" customHeight="1" x14ac:dyDescent="0.2">
      <c r="A521" s="9"/>
      <c r="B521" s="184"/>
      <c r="C521" s="5"/>
      <c r="D521" s="448" t="s">
        <v>198</v>
      </c>
      <c r="E521" s="449"/>
      <c r="F521" s="449"/>
      <c r="G521" s="449"/>
      <c r="H521" s="449"/>
      <c r="I521" s="449"/>
      <c r="J521" s="449"/>
      <c r="K521" s="449"/>
      <c r="L521" s="450"/>
      <c r="M521" s="344">
        <v>2276000</v>
      </c>
      <c r="N521" s="345"/>
      <c r="O521" s="346"/>
    </row>
    <row r="522" spans="1:16" ht="15" customHeight="1" x14ac:dyDescent="0.25">
      <c r="A522" s="9"/>
      <c r="B522" s="184"/>
      <c r="C522" s="5"/>
      <c r="D522" s="348" t="s">
        <v>467</v>
      </c>
      <c r="E522" s="349"/>
      <c r="F522" s="349"/>
      <c r="G522" s="349"/>
      <c r="H522" s="349"/>
      <c r="I522" s="349"/>
      <c r="J522" s="349"/>
      <c r="K522" s="349"/>
      <c r="L522" s="350"/>
      <c r="M522" s="579">
        <f>SUM(M521)</f>
        <v>2276000</v>
      </c>
      <c r="N522" s="580"/>
      <c r="O522" s="581"/>
    </row>
    <row r="523" spans="1:16" ht="7.95" customHeight="1" x14ac:dyDescent="0.25">
      <c r="A523" s="9"/>
      <c r="B523" s="184"/>
      <c r="C523" s="5"/>
      <c r="D523" s="63"/>
      <c r="E523" s="63"/>
      <c r="F523" s="63"/>
      <c r="G523" s="63"/>
      <c r="H523" s="63"/>
      <c r="I523" s="63"/>
      <c r="J523" s="63"/>
      <c r="K523" s="63"/>
      <c r="L523" s="63"/>
      <c r="M523" s="74"/>
      <c r="N523" s="74"/>
      <c r="O523" s="74"/>
    </row>
    <row r="524" spans="1:16" s="21" customFormat="1" ht="7.2" customHeight="1" x14ac:dyDescent="0.2">
      <c r="A524" s="5"/>
      <c r="B524" s="14"/>
      <c r="C524" s="5"/>
      <c r="D524" s="5"/>
      <c r="E524" s="5"/>
      <c r="F524" s="5"/>
      <c r="G524" s="5"/>
      <c r="H524" s="5"/>
      <c r="I524" s="82"/>
      <c r="J524" s="5"/>
      <c r="K524" s="76"/>
      <c r="L524" s="5"/>
      <c r="M524" s="5"/>
      <c r="N524" s="5"/>
      <c r="O524" s="5"/>
      <c r="P524" s="5"/>
    </row>
    <row r="525" spans="1:16" s="21" customFormat="1" ht="12" x14ac:dyDescent="0.25">
      <c r="A525" s="1"/>
      <c r="B525" s="17" t="s">
        <v>16</v>
      </c>
      <c r="C525" s="11" t="s">
        <v>17</v>
      </c>
      <c r="D525" s="6"/>
      <c r="E525" s="6"/>
      <c r="F525" s="6"/>
      <c r="G525" s="6"/>
      <c r="H525" s="6"/>
      <c r="I525" s="6"/>
      <c r="J525" s="6"/>
      <c r="K525" s="6"/>
      <c r="L525" s="6"/>
      <c r="M525" s="6"/>
      <c r="N525" s="6"/>
      <c r="O525" s="6"/>
      <c r="P525" s="6"/>
    </row>
    <row r="526" spans="1:16" s="21" customFormat="1" ht="4.95" customHeight="1" x14ac:dyDescent="0.25">
      <c r="A526" s="1"/>
      <c r="B526" s="17"/>
      <c r="C526" s="11"/>
      <c r="D526" s="6"/>
      <c r="E526" s="6"/>
      <c r="F526" s="6"/>
      <c r="G526" s="6"/>
      <c r="H526" s="6"/>
      <c r="I526" s="6"/>
      <c r="J526" s="6"/>
      <c r="K526" s="6"/>
      <c r="L526" s="6"/>
      <c r="M526" s="6"/>
      <c r="N526" s="6"/>
      <c r="O526" s="6"/>
      <c r="P526" s="6"/>
    </row>
    <row r="527" spans="1:16" s="21" customFormat="1" ht="13.2" x14ac:dyDescent="0.25">
      <c r="A527" s="1"/>
      <c r="B527" s="17"/>
      <c r="C527" s="11"/>
      <c r="D527" s="6"/>
      <c r="E527" s="6"/>
      <c r="F527" s="120" t="s">
        <v>215</v>
      </c>
      <c r="G527" s="121"/>
      <c r="H527" s="121"/>
      <c r="I527" s="121"/>
      <c r="J527" s="121"/>
      <c r="K527" s="607" t="s">
        <v>47</v>
      </c>
      <c r="L527" s="405"/>
      <c r="M527" s="6"/>
      <c r="N527" s="6"/>
      <c r="O527" s="6"/>
      <c r="P527" s="6"/>
    </row>
    <row r="528" spans="1:16" s="21" customFormat="1" ht="12.6" customHeight="1" x14ac:dyDescent="0.2">
      <c r="A528" s="1"/>
      <c r="B528" s="17"/>
      <c r="C528" s="11"/>
      <c r="D528" s="6"/>
      <c r="E528" s="6"/>
      <c r="F528" s="122" t="s">
        <v>220</v>
      </c>
      <c r="G528" s="123"/>
      <c r="H528" s="123"/>
      <c r="I528" s="123"/>
      <c r="J528" s="123"/>
      <c r="K528" s="605">
        <v>2644700</v>
      </c>
      <c r="L528" s="606"/>
      <c r="M528" s="6"/>
      <c r="N528" s="6"/>
      <c r="O528" s="6"/>
      <c r="P528" s="6"/>
    </row>
    <row r="529" spans="1:16" s="21" customFormat="1" ht="13.2" customHeight="1" x14ac:dyDescent="0.2">
      <c r="A529" s="1"/>
      <c r="B529" s="17"/>
      <c r="C529" s="11"/>
      <c r="D529" s="6"/>
      <c r="E529" s="6"/>
      <c r="F529" s="84" t="s">
        <v>217</v>
      </c>
      <c r="G529" s="86"/>
      <c r="H529" s="86"/>
      <c r="I529" s="86"/>
      <c r="J529" s="86"/>
      <c r="K529" s="488">
        <v>43853700.869999997</v>
      </c>
      <c r="L529" s="489"/>
      <c r="M529" s="6"/>
      <c r="N529" s="6"/>
      <c r="O529" s="6"/>
      <c r="P529" s="6"/>
    </row>
    <row r="530" spans="1:16" s="21" customFormat="1" ht="12.6" customHeight="1" x14ac:dyDescent="0.2">
      <c r="A530" s="1"/>
      <c r="B530" s="17"/>
      <c r="C530" s="11"/>
      <c r="D530" s="6"/>
      <c r="E530" s="6"/>
      <c r="F530" s="84" t="s">
        <v>221</v>
      </c>
      <c r="G530" s="86"/>
      <c r="H530" s="86"/>
      <c r="I530" s="86"/>
      <c r="J530" s="86"/>
      <c r="K530" s="488">
        <v>150226547.69999999</v>
      </c>
      <c r="L530" s="489"/>
      <c r="M530" s="6"/>
      <c r="N530" s="6"/>
      <c r="O530" s="6"/>
      <c r="P530" s="6"/>
    </row>
    <row r="531" spans="1:16" s="21" customFormat="1" ht="13.8" customHeight="1" x14ac:dyDescent="0.2">
      <c r="A531" s="1"/>
      <c r="B531" s="17"/>
      <c r="C531" s="11"/>
      <c r="D531" s="6"/>
      <c r="E531" s="6"/>
      <c r="F531" s="124" t="s">
        <v>216</v>
      </c>
      <c r="G531" s="86"/>
      <c r="H531" s="86"/>
      <c r="I531" s="86"/>
      <c r="J531" s="86"/>
      <c r="K531" s="488">
        <v>528940</v>
      </c>
      <c r="L531" s="489"/>
      <c r="M531" s="6"/>
      <c r="N531" s="6"/>
      <c r="O531" s="6"/>
      <c r="P531" s="6"/>
    </row>
    <row r="532" spans="1:16" s="21" customFormat="1" ht="13.8" customHeight="1" x14ac:dyDescent="0.2">
      <c r="A532" s="1"/>
      <c r="B532" s="17"/>
      <c r="C532" s="11"/>
      <c r="D532" s="6"/>
      <c r="E532" s="6"/>
      <c r="F532" s="84" t="s">
        <v>218</v>
      </c>
      <c r="G532" s="85"/>
      <c r="H532" s="85"/>
      <c r="I532" s="85"/>
      <c r="J532" s="86"/>
      <c r="K532" s="488">
        <v>5369607.0199999996</v>
      </c>
      <c r="L532" s="489"/>
      <c r="M532" s="6"/>
      <c r="N532" s="6"/>
      <c r="O532" s="6"/>
      <c r="P532" s="6"/>
    </row>
    <row r="533" spans="1:16" s="21" customFormat="1" ht="12.6" customHeight="1" x14ac:dyDescent="0.25">
      <c r="A533" s="1"/>
      <c r="B533" s="17"/>
      <c r="C533" s="11"/>
      <c r="D533" s="6"/>
      <c r="E533" s="6"/>
      <c r="F533" s="597" t="s">
        <v>219</v>
      </c>
      <c r="G533" s="598"/>
      <c r="H533" s="598"/>
      <c r="I533" s="598"/>
      <c r="J533" s="599"/>
      <c r="K533" s="584">
        <f>SUM(K528:L532)</f>
        <v>202623495.59</v>
      </c>
      <c r="L533" s="585"/>
      <c r="M533" s="95"/>
      <c r="N533" s="6"/>
      <c r="O533" s="6"/>
      <c r="P533" s="6"/>
    </row>
    <row r="534" spans="1:16" s="21" customFormat="1" ht="7.95" customHeight="1" x14ac:dyDescent="0.25">
      <c r="A534" s="1"/>
      <c r="B534" s="17"/>
      <c r="C534" s="11"/>
      <c r="D534" s="6"/>
      <c r="E534" s="6"/>
      <c r="F534" s="6"/>
      <c r="G534" s="6"/>
      <c r="H534" s="6"/>
      <c r="I534" s="6"/>
      <c r="J534" s="6"/>
      <c r="K534" s="75"/>
      <c r="L534" s="75"/>
      <c r="M534" s="6"/>
      <c r="N534" s="6"/>
      <c r="O534" s="6"/>
      <c r="P534" s="6"/>
    </row>
    <row r="535" spans="1:16" s="21" customFormat="1" ht="12" customHeight="1" x14ac:dyDescent="0.25">
      <c r="A535" s="1"/>
      <c r="B535" s="17"/>
      <c r="C535" s="11"/>
      <c r="D535" s="6"/>
      <c r="E535" s="6"/>
      <c r="F535" s="125" t="s">
        <v>213</v>
      </c>
      <c r="G535" s="125"/>
      <c r="H535" s="125"/>
      <c r="I535" s="125"/>
      <c r="J535" s="125"/>
      <c r="K535" s="490">
        <f>K533</f>
        <v>202623495.59</v>
      </c>
      <c r="L535" s="491"/>
      <c r="M535" s="119"/>
      <c r="O535" s="6"/>
      <c r="P535" s="6"/>
    </row>
    <row r="536" spans="1:16" s="21" customFormat="1" ht="13.2" customHeight="1" x14ac:dyDescent="0.25">
      <c r="A536" s="1"/>
      <c r="B536" s="17"/>
      <c r="C536" s="11"/>
      <c r="D536" s="6"/>
      <c r="E536" s="6"/>
      <c r="F536" s="125" t="s">
        <v>214</v>
      </c>
      <c r="G536" s="125"/>
      <c r="H536" s="125"/>
      <c r="I536" s="125"/>
      <c r="J536" s="125"/>
      <c r="K536" s="506">
        <f>J551</f>
        <v>2644700</v>
      </c>
      <c r="L536" s="507"/>
      <c r="M536" s="119"/>
      <c r="O536" s="6"/>
      <c r="P536" s="6"/>
    </row>
    <row r="537" spans="1:16" s="21" customFormat="1" ht="4.95" customHeight="1" x14ac:dyDescent="0.25">
      <c r="A537" s="1"/>
      <c r="B537" s="17"/>
      <c r="C537" s="11"/>
      <c r="D537" s="6"/>
      <c r="E537" s="6"/>
      <c r="F537" s="126"/>
      <c r="G537" s="126"/>
      <c r="H537" s="126"/>
      <c r="I537" s="126"/>
      <c r="J537" s="125"/>
      <c r="K537" s="127"/>
      <c r="L537" s="127"/>
      <c r="M537" s="119"/>
      <c r="O537" s="6"/>
      <c r="P537" s="6"/>
    </row>
    <row r="538" spans="1:16" s="21" customFormat="1" ht="10.95" customHeight="1" x14ac:dyDescent="0.25">
      <c r="A538" s="1"/>
      <c r="B538" s="17"/>
      <c r="C538" s="11"/>
      <c r="D538" s="6"/>
      <c r="E538" s="6"/>
      <c r="F538" s="126" t="s">
        <v>222</v>
      </c>
      <c r="G538" s="126"/>
      <c r="H538" s="126"/>
      <c r="I538" s="126"/>
      <c r="J538" s="125"/>
      <c r="M538" s="119"/>
      <c r="O538" s="6"/>
      <c r="P538" s="6"/>
    </row>
    <row r="539" spans="1:16" s="21" customFormat="1" ht="13.2" customHeight="1" x14ac:dyDescent="0.25">
      <c r="A539" s="1"/>
      <c r="B539" s="17"/>
      <c r="C539" s="11"/>
      <c r="D539" s="6"/>
      <c r="E539" s="6"/>
      <c r="F539" s="126" t="s">
        <v>223</v>
      </c>
      <c r="G539" s="126"/>
      <c r="H539" s="126"/>
      <c r="I539" s="126"/>
      <c r="J539" s="125"/>
      <c r="K539" s="609">
        <f>K535/K536</f>
        <v>76.614926301659921</v>
      </c>
      <c r="L539" s="610"/>
      <c r="M539" s="119"/>
      <c r="O539" s="6"/>
      <c r="P539" s="6"/>
    </row>
    <row r="540" spans="1:16" s="21" customFormat="1" ht="7.95" customHeight="1" x14ac:dyDescent="0.25">
      <c r="A540" s="1"/>
      <c r="B540" s="17"/>
      <c r="C540" s="11"/>
      <c r="D540" s="6"/>
      <c r="E540" s="6"/>
      <c r="F540" s="126"/>
      <c r="G540" s="126"/>
      <c r="H540" s="126"/>
      <c r="I540" s="126"/>
      <c r="J540" s="125"/>
      <c r="K540" s="185"/>
      <c r="L540" s="186"/>
      <c r="M540" s="119"/>
      <c r="O540" s="6"/>
      <c r="P540" s="6"/>
    </row>
    <row r="541" spans="1:16" s="21" customFormat="1" ht="12" x14ac:dyDescent="0.25">
      <c r="A541" s="1"/>
      <c r="B541" s="17"/>
      <c r="C541" s="2" t="s">
        <v>212</v>
      </c>
      <c r="D541" s="6"/>
      <c r="E541" s="6"/>
      <c r="F541" s="6"/>
      <c r="G541" s="6"/>
      <c r="H541" s="6"/>
      <c r="I541" s="6"/>
      <c r="J541" s="6"/>
      <c r="K541" s="6"/>
      <c r="L541" s="6"/>
      <c r="M541" s="6"/>
      <c r="N541" s="6"/>
      <c r="O541" s="6"/>
      <c r="P541" s="6"/>
    </row>
    <row r="542" spans="1:16" s="21" customFormat="1" ht="12" x14ac:dyDescent="0.25">
      <c r="A542" s="1"/>
      <c r="B542" s="17"/>
      <c r="C542" s="342" t="s">
        <v>468</v>
      </c>
      <c r="D542" s="445"/>
      <c r="E542" s="445"/>
      <c r="F542" s="445"/>
      <c r="G542" s="445"/>
      <c r="H542" s="445"/>
      <c r="I542" s="445"/>
      <c r="J542" s="445"/>
      <c r="K542" s="445"/>
      <c r="L542" s="445"/>
      <c r="M542" s="445"/>
      <c r="N542" s="445"/>
      <c r="O542" s="504"/>
      <c r="P542" s="504"/>
    </row>
    <row r="543" spans="1:16" s="21" customFormat="1" ht="3" customHeight="1" x14ac:dyDescent="0.25">
      <c r="A543" s="1"/>
      <c r="B543" s="17"/>
      <c r="C543" s="11"/>
      <c r="D543" s="6"/>
      <c r="E543" s="6"/>
      <c r="F543" s="6"/>
      <c r="G543" s="6"/>
      <c r="H543" s="6"/>
      <c r="I543" s="6"/>
      <c r="J543" s="6"/>
      <c r="K543" s="6"/>
      <c r="L543" s="6"/>
      <c r="M543" s="6"/>
      <c r="N543" s="6"/>
      <c r="O543" s="6"/>
      <c r="P543" s="6"/>
    </row>
    <row r="544" spans="1:16" s="21" customFormat="1" ht="10.95" customHeight="1" x14ac:dyDescent="0.25">
      <c r="A544" s="1"/>
      <c r="B544" s="17"/>
      <c r="C544" s="11"/>
      <c r="F544" s="128"/>
      <c r="G544" s="129"/>
      <c r="H544" s="129"/>
      <c r="I544" s="130"/>
      <c r="J544" s="131" t="s">
        <v>202</v>
      </c>
      <c r="K544" s="131" t="s">
        <v>203</v>
      </c>
      <c r="L544" s="486"/>
      <c r="M544" s="487"/>
      <c r="O544" s="6"/>
      <c r="P544" s="6"/>
    </row>
    <row r="545" spans="1:16" s="21" customFormat="1" ht="10.95" customHeight="1" x14ac:dyDescent="0.25">
      <c r="A545" s="1"/>
      <c r="B545" s="17"/>
      <c r="C545" s="11"/>
      <c r="F545" s="132" t="s">
        <v>204</v>
      </c>
      <c r="G545" s="133"/>
      <c r="H545" s="133"/>
      <c r="I545" s="134"/>
      <c r="J545" s="135" t="s">
        <v>205</v>
      </c>
      <c r="K545" s="135" t="s">
        <v>206</v>
      </c>
      <c r="L545" s="497" t="s">
        <v>203</v>
      </c>
      <c r="M545" s="498"/>
      <c r="O545" s="6"/>
      <c r="P545" s="6"/>
    </row>
    <row r="546" spans="1:16" s="21" customFormat="1" ht="10.95" customHeight="1" x14ac:dyDescent="0.2">
      <c r="A546" s="1"/>
      <c r="B546" s="17"/>
      <c r="C546" s="11"/>
      <c r="F546" s="136" t="s">
        <v>207</v>
      </c>
      <c r="G546" s="184"/>
      <c r="H546" s="184"/>
      <c r="I546" s="137"/>
      <c r="J546" s="138">
        <v>1</v>
      </c>
      <c r="K546" s="139">
        <f>J546</f>
        <v>1</v>
      </c>
      <c r="L546" s="472">
        <f>K546*J546</f>
        <v>1</v>
      </c>
      <c r="M546" s="473"/>
      <c r="O546" s="6"/>
      <c r="P546" s="6"/>
    </row>
    <row r="547" spans="1:16" s="21" customFormat="1" ht="10.95" customHeight="1" x14ac:dyDescent="0.2">
      <c r="A547" s="1"/>
      <c r="B547" s="17"/>
      <c r="C547" s="11"/>
      <c r="F547" s="136" t="s">
        <v>208</v>
      </c>
      <c r="G547" s="184"/>
      <c r="H547" s="184"/>
      <c r="I547" s="137"/>
      <c r="J547" s="138">
        <v>2</v>
      </c>
      <c r="K547" s="139">
        <v>1</v>
      </c>
      <c r="L547" s="472">
        <f t="shared" ref="L547:L549" si="24">K547*J547</f>
        <v>2</v>
      </c>
      <c r="M547" s="473"/>
      <c r="O547" s="6"/>
      <c r="P547" s="6"/>
    </row>
    <row r="548" spans="1:16" s="21" customFormat="1" ht="10.95" customHeight="1" x14ac:dyDescent="0.2">
      <c r="A548" s="1"/>
      <c r="B548" s="17"/>
      <c r="C548" s="11"/>
      <c r="F548" s="136" t="s">
        <v>209</v>
      </c>
      <c r="G548" s="184"/>
      <c r="H548" s="184"/>
      <c r="I548" s="137"/>
      <c r="J548" s="138">
        <v>1</v>
      </c>
      <c r="K548" s="139">
        <f>J548</f>
        <v>1</v>
      </c>
      <c r="L548" s="472">
        <f t="shared" si="24"/>
        <v>1</v>
      </c>
      <c r="M548" s="473"/>
      <c r="O548" s="6"/>
      <c r="P548" s="6"/>
    </row>
    <row r="549" spans="1:16" s="21" customFormat="1" ht="10.95" customHeight="1" x14ac:dyDescent="0.2">
      <c r="A549" s="1"/>
      <c r="B549" s="17"/>
      <c r="C549" s="11"/>
      <c r="F549" s="140" t="s">
        <v>210</v>
      </c>
      <c r="G549" s="9"/>
      <c r="H549" s="9"/>
      <c r="I549" s="141"/>
      <c r="J549" s="138">
        <v>2644696</v>
      </c>
      <c r="K549" s="139">
        <v>1</v>
      </c>
      <c r="L549" s="472">
        <f t="shared" si="24"/>
        <v>2644696</v>
      </c>
      <c r="M549" s="473"/>
      <c r="O549" s="6"/>
      <c r="P549" s="6"/>
    </row>
    <row r="550" spans="1:16" s="21" customFormat="1" ht="4.95" customHeight="1" x14ac:dyDescent="0.2">
      <c r="A550" s="1"/>
      <c r="B550" s="17"/>
      <c r="C550" s="11"/>
      <c r="F550" s="142"/>
      <c r="G550" s="143"/>
      <c r="H550" s="143"/>
      <c r="I550" s="144"/>
      <c r="J550" s="145"/>
      <c r="K550" s="146"/>
      <c r="L550" s="611"/>
      <c r="M550" s="612"/>
      <c r="O550" s="6"/>
      <c r="P550" s="6"/>
    </row>
    <row r="551" spans="1:16" s="21" customFormat="1" ht="13.2" x14ac:dyDescent="0.25">
      <c r="A551" s="1"/>
      <c r="B551" s="17"/>
      <c r="C551" s="11"/>
      <c r="F551" s="147" t="s">
        <v>211</v>
      </c>
      <c r="G551" s="148"/>
      <c r="H551" s="148"/>
      <c r="I551" s="149"/>
      <c r="J551" s="150">
        <f>SUM(J546:J550)</f>
        <v>2644700</v>
      </c>
      <c r="K551" s="151">
        <f>SUM(K546:K550)</f>
        <v>4</v>
      </c>
      <c r="L551" s="603">
        <f>SUM(L546:M550)</f>
        <v>2644700</v>
      </c>
      <c r="M551" s="604"/>
      <c r="N551" s="90">
        <f>L551-K528</f>
        <v>0</v>
      </c>
      <c r="O551" s="6"/>
      <c r="P551" s="6"/>
    </row>
    <row r="552" spans="1:16" s="21" customFormat="1" ht="13.2" x14ac:dyDescent="0.25">
      <c r="A552" s="322"/>
      <c r="B552" s="17"/>
      <c r="C552" s="11"/>
      <c r="F552" s="332"/>
      <c r="G552" s="332"/>
      <c r="H552" s="332"/>
      <c r="I552" s="332"/>
      <c r="J552" s="333"/>
      <c r="K552" s="334"/>
      <c r="L552" s="335"/>
      <c r="M552" s="336"/>
      <c r="N552" s="90"/>
      <c r="O552" s="6"/>
      <c r="P552" s="6"/>
    </row>
    <row r="553" spans="1:16" s="21" customFormat="1" ht="13.2" x14ac:dyDescent="0.25">
      <c r="A553" s="322"/>
      <c r="B553" s="17"/>
      <c r="C553" s="11"/>
      <c r="F553" s="332"/>
      <c r="G553" s="332"/>
      <c r="H553" s="332"/>
      <c r="I553" s="332"/>
      <c r="J553" s="333"/>
      <c r="K553" s="334"/>
      <c r="L553" s="335"/>
      <c r="M553" s="336"/>
      <c r="N553" s="90"/>
      <c r="O553" s="6"/>
      <c r="P553" s="6"/>
    </row>
    <row r="554" spans="1:16" s="21" customFormat="1" ht="13.2" x14ac:dyDescent="0.25">
      <c r="A554" s="322"/>
      <c r="B554" s="17"/>
      <c r="C554" s="11"/>
      <c r="F554" s="332"/>
      <c r="G554" s="332"/>
      <c r="H554" s="332"/>
      <c r="I554" s="332"/>
      <c r="J554" s="333"/>
      <c r="K554" s="334"/>
      <c r="L554" s="335"/>
      <c r="M554" s="336"/>
      <c r="N554" s="90"/>
      <c r="O554" s="6"/>
      <c r="P554" s="6"/>
    </row>
    <row r="555" spans="1:16" s="21" customFormat="1" ht="7.95" customHeight="1" x14ac:dyDescent="0.25">
      <c r="A555" s="1"/>
      <c r="B555" s="17"/>
      <c r="C555" s="11"/>
      <c r="D555" s="6"/>
      <c r="E555" s="6"/>
      <c r="F555" s="6"/>
      <c r="G555" s="6"/>
      <c r="H555" s="6"/>
      <c r="I555" s="6"/>
      <c r="J555" s="6"/>
      <c r="K555" s="6"/>
      <c r="L555" s="6"/>
      <c r="M555" s="6"/>
      <c r="N555" s="6"/>
      <c r="O555" s="6"/>
      <c r="P555" s="6"/>
    </row>
    <row r="556" spans="1:16" s="21" customFormat="1" ht="12" x14ac:dyDescent="0.25">
      <c r="A556" s="1"/>
      <c r="B556" s="17"/>
      <c r="C556" s="2" t="s">
        <v>224</v>
      </c>
      <c r="D556" s="6"/>
      <c r="E556" s="6"/>
      <c r="F556" s="6"/>
      <c r="G556" s="6"/>
      <c r="H556" s="6"/>
      <c r="I556" s="6"/>
      <c r="J556" s="6"/>
      <c r="K556" s="6"/>
      <c r="L556" s="6"/>
      <c r="M556" s="6"/>
      <c r="N556" s="6"/>
      <c r="O556" s="6"/>
      <c r="P556" s="6"/>
    </row>
    <row r="557" spans="1:16" s="21" customFormat="1" ht="24" customHeight="1" x14ac:dyDescent="0.25">
      <c r="A557" s="1"/>
      <c r="B557" s="17"/>
      <c r="C557" s="342" t="s">
        <v>225</v>
      </c>
      <c r="D557" s="342"/>
      <c r="E557" s="342"/>
      <c r="F557" s="342"/>
      <c r="G557" s="342"/>
      <c r="H557" s="342"/>
      <c r="I557" s="342"/>
      <c r="J557" s="342"/>
      <c r="K557" s="342"/>
      <c r="L557" s="342"/>
      <c r="M557" s="342"/>
      <c r="N557" s="342"/>
      <c r="O557" s="342"/>
      <c r="P557" s="342"/>
    </row>
    <row r="558" spans="1:16" s="21" customFormat="1" ht="13.2" customHeight="1" x14ac:dyDescent="0.25">
      <c r="A558" s="1"/>
      <c r="B558" s="17"/>
      <c r="C558" s="342" t="s">
        <v>297</v>
      </c>
      <c r="D558" s="342"/>
      <c r="E558" s="342"/>
      <c r="F558" s="342"/>
      <c r="G558" s="342"/>
      <c r="H558" s="342"/>
      <c r="I558" s="342"/>
      <c r="J558" s="342"/>
      <c r="K558" s="342"/>
      <c r="L558" s="342"/>
      <c r="M558" s="342"/>
      <c r="N558" s="342"/>
      <c r="O558" s="342"/>
      <c r="P558" s="342"/>
    </row>
    <row r="559" spans="1:16" s="21" customFormat="1" ht="25.2" customHeight="1" x14ac:dyDescent="0.25">
      <c r="A559" s="1"/>
      <c r="B559" s="17"/>
      <c r="C559" s="342" t="s">
        <v>483</v>
      </c>
      <c r="D559" s="342"/>
      <c r="E559" s="342"/>
      <c r="F559" s="342"/>
      <c r="G559" s="342"/>
      <c r="H559" s="342"/>
      <c r="I559" s="342"/>
      <c r="J559" s="342"/>
      <c r="K559" s="342"/>
      <c r="L559" s="342"/>
      <c r="M559" s="342"/>
      <c r="N559" s="342"/>
      <c r="O559" s="342"/>
      <c r="P559" s="342"/>
    </row>
    <row r="560" spans="1:16" s="21" customFormat="1" ht="7.2" customHeight="1" x14ac:dyDescent="0.25">
      <c r="A560" s="322"/>
      <c r="B560" s="17"/>
      <c r="C560" s="321"/>
      <c r="D560" s="321"/>
      <c r="E560" s="321"/>
      <c r="F560" s="321"/>
      <c r="G560" s="321"/>
      <c r="H560" s="321"/>
      <c r="I560" s="321"/>
      <c r="J560" s="321"/>
      <c r="K560" s="321"/>
      <c r="L560" s="321"/>
      <c r="M560" s="321"/>
      <c r="N560" s="321"/>
      <c r="O560" s="321"/>
      <c r="P560" s="321"/>
    </row>
    <row r="561" spans="1:16" ht="7.95" customHeight="1" x14ac:dyDescent="0.25">
      <c r="B561" s="15"/>
      <c r="C561" s="27"/>
      <c r="D561" s="27"/>
      <c r="E561" s="27"/>
      <c r="F561" s="27"/>
      <c r="G561" s="27"/>
      <c r="H561" s="27"/>
      <c r="I561" s="27"/>
      <c r="J561" s="27"/>
      <c r="K561" s="27"/>
      <c r="L561" s="27"/>
      <c r="M561" s="27"/>
      <c r="N561" s="27"/>
      <c r="O561" s="27"/>
      <c r="P561" s="27"/>
    </row>
    <row r="562" spans="1:16" ht="12" x14ac:dyDescent="0.25">
      <c r="A562" s="2"/>
      <c r="B562" s="17" t="s">
        <v>19</v>
      </c>
      <c r="C562" s="11" t="s">
        <v>20</v>
      </c>
    </row>
    <row r="563" spans="1:16" ht="7.95" customHeight="1" x14ac:dyDescent="0.25">
      <c r="A563" s="2"/>
      <c r="B563" s="17"/>
      <c r="C563" s="11"/>
    </row>
    <row r="564" spans="1:16" ht="12" x14ac:dyDescent="0.25">
      <c r="A564" s="12"/>
      <c r="B564" s="18"/>
      <c r="C564" s="2" t="s">
        <v>13</v>
      </c>
      <c r="D564" s="12"/>
      <c r="E564" s="12"/>
      <c r="F564" s="12"/>
      <c r="G564" s="12"/>
      <c r="H564" s="12"/>
      <c r="I564" s="12"/>
      <c r="J564" s="12"/>
      <c r="K564" s="12"/>
      <c r="L564" s="12"/>
      <c r="M564" s="12"/>
      <c r="N564" s="12"/>
      <c r="O564" s="12"/>
      <c r="P564" s="12"/>
    </row>
    <row r="565" spans="1:16" ht="12" customHeight="1" x14ac:dyDescent="0.25">
      <c r="A565" s="12"/>
      <c r="B565" s="26"/>
      <c r="C565" s="608" t="s">
        <v>22</v>
      </c>
      <c r="D565" s="608"/>
      <c r="E565" s="608"/>
      <c r="F565" s="608"/>
      <c r="G565" s="608"/>
      <c r="H565" s="608"/>
      <c r="I565" s="608"/>
      <c r="J565" s="608"/>
      <c r="K565" s="608"/>
      <c r="L565" s="608"/>
      <c r="M565" s="608"/>
      <c r="N565" s="608"/>
      <c r="O565" s="608"/>
      <c r="P565" s="608"/>
    </row>
    <row r="566" spans="1:16" ht="7.95" customHeight="1" x14ac:dyDescent="0.25"/>
    <row r="567" spans="1:16" ht="12" x14ac:dyDescent="0.25">
      <c r="E567" s="435" t="s">
        <v>43</v>
      </c>
      <c r="F567" s="436"/>
      <c r="G567" s="436"/>
      <c r="H567" s="437"/>
      <c r="I567" s="370">
        <f>I432</f>
        <v>2024</v>
      </c>
      <c r="J567" s="371"/>
      <c r="K567" s="372"/>
      <c r="L567" s="370">
        <f>L432</f>
        <v>2023</v>
      </c>
      <c r="M567" s="371"/>
      <c r="N567" s="372"/>
    </row>
    <row r="568" spans="1:16" x14ac:dyDescent="0.2">
      <c r="E568" s="499" t="s">
        <v>469</v>
      </c>
      <c r="F568" s="500"/>
      <c r="G568" s="500"/>
      <c r="H568" s="501"/>
      <c r="I568" s="344">
        <f>J238</f>
        <v>0</v>
      </c>
      <c r="J568" s="345"/>
      <c r="K568" s="346"/>
      <c r="L568" s="344">
        <v>0</v>
      </c>
      <c r="M568" s="345"/>
      <c r="N568" s="346"/>
    </row>
    <row r="569" spans="1:16" ht="13.2" customHeight="1" x14ac:dyDescent="0.2">
      <c r="E569" s="624" t="s">
        <v>447</v>
      </c>
      <c r="F569" s="625"/>
      <c r="G569" s="625"/>
      <c r="H569" s="626"/>
      <c r="I569" s="529">
        <f>J239</f>
        <v>8843780.0399999991</v>
      </c>
      <c r="J569" s="530"/>
      <c r="K569" s="531"/>
      <c r="L569" s="615">
        <f>M239</f>
        <v>1274.57</v>
      </c>
      <c r="M569" s="616"/>
      <c r="N569" s="617"/>
    </row>
    <row r="570" spans="1:16" x14ac:dyDescent="0.2">
      <c r="A570" s="1"/>
      <c r="E570" s="499" t="s">
        <v>183</v>
      </c>
      <c r="F570" s="500"/>
      <c r="G570" s="500"/>
      <c r="H570" s="501"/>
      <c r="I570" s="344">
        <f>J240</f>
        <v>0</v>
      </c>
      <c r="J570" s="345"/>
      <c r="K570" s="346"/>
      <c r="L570" s="344">
        <f>M240</f>
        <v>0</v>
      </c>
      <c r="M570" s="345"/>
      <c r="N570" s="346"/>
    </row>
    <row r="571" spans="1:16" ht="14.4" customHeight="1" x14ac:dyDescent="0.2">
      <c r="A571" s="1"/>
      <c r="E571" s="499" t="s">
        <v>470</v>
      </c>
      <c r="F571" s="500"/>
      <c r="G571" s="500"/>
      <c r="H571" s="501"/>
      <c r="I571" s="344">
        <f>J241</f>
        <v>1481304.21</v>
      </c>
      <c r="J571" s="345"/>
      <c r="K571" s="346"/>
      <c r="L571" s="344">
        <f>M241</f>
        <v>2091515.22</v>
      </c>
      <c r="M571" s="345"/>
      <c r="N571" s="346"/>
    </row>
    <row r="572" spans="1:16" s="21" customFormat="1" ht="14.4" customHeight="1" x14ac:dyDescent="0.25">
      <c r="A572" s="6"/>
      <c r="B572" s="6"/>
      <c r="C572" s="6"/>
      <c r="D572" s="6"/>
      <c r="E572" s="348" t="s">
        <v>158</v>
      </c>
      <c r="F572" s="349"/>
      <c r="G572" s="349"/>
      <c r="H572" s="350"/>
      <c r="I572" s="579">
        <f>SUM(I568:K571)</f>
        <v>10325084.25</v>
      </c>
      <c r="J572" s="580"/>
      <c r="K572" s="581"/>
      <c r="L572" s="579">
        <f>SUM(L568:N571)</f>
        <v>2092789.79</v>
      </c>
      <c r="M572" s="580"/>
      <c r="N572" s="581"/>
      <c r="O572" s="6"/>
      <c r="P572" s="6"/>
    </row>
    <row r="573" spans="1:16" s="21" customFormat="1" ht="7.95" customHeight="1" x14ac:dyDescent="0.25">
      <c r="A573" s="6"/>
      <c r="B573" s="6"/>
      <c r="C573" s="6"/>
      <c r="D573" s="6"/>
      <c r="E573" s="6"/>
      <c r="F573" s="6"/>
      <c r="G573" s="6"/>
      <c r="H573" s="6"/>
      <c r="I573" s="6"/>
      <c r="J573" s="6"/>
      <c r="K573" s="96"/>
      <c r="L573" s="97"/>
      <c r="M573" s="97"/>
      <c r="N573" s="96"/>
      <c r="O573" s="6"/>
      <c r="P573" s="6"/>
    </row>
    <row r="574" spans="1:16" ht="12" customHeight="1" x14ac:dyDescent="0.25">
      <c r="A574" s="21"/>
      <c r="B574" s="189"/>
      <c r="C574" s="595" t="s">
        <v>2</v>
      </c>
      <c r="D574" s="596"/>
      <c r="E574" s="596"/>
      <c r="F574" s="596"/>
      <c r="G574" s="596"/>
      <c r="H574" s="596"/>
      <c r="I574" s="596"/>
      <c r="J574" s="596"/>
      <c r="K574" s="596"/>
      <c r="L574" s="596"/>
      <c r="M574" s="596"/>
      <c r="N574" s="596"/>
      <c r="O574" s="596"/>
      <c r="P574" s="596"/>
    </row>
    <row r="575" spans="1:16" ht="7.8" customHeight="1" x14ac:dyDescent="0.25">
      <c r="A575" s="21"/>
      <c r="B575" s="324"/>
      <c r="C575" s="324"/>
      <c r="D575" s="320"/>
      <c r="E575" s="320"/>
      <c r="F575" s="320"/>
      <c r="G575" s="320"/>
      <c r="H575" s="320"/>
      <c r="I575" s="320"/>
      <c r="J575" s="320"/>
      <c r="K575" s="320"/>
      <c r="L575" s="320"/>
      <c r="M575" s="320"/>
      <c r="N575" s="320"/>
      <c r="O575" s="320"/>
      <c r="P575" s="320"/>
    </row>
    <row r="576" spans="1:16" s="27" customFormat="1" ht="7.2" customHeight="1" x14ac:dyDescent="0.25">
      <c r="A576" s="1"/>
      <c r="B576" s="6"/>
      <c r="C576" s="6"/>
      <c r="D576" s="6"/>
      <c r="E576" s="6"/>
      <c r="F576" s="6"/>
      <c r="G576" s="6"/>
      <c r="H576" s="6"/>
      <c r="I576" s="6"/>
      <c r="J576" s="6"/>
      <c r="K576" s="6"/>
      <c r="L576" s="6"/>
      <c r="M576" s="6"/>
      <c r="N576" s="6"/>
      <c r="O576" s="6"/>
      <c r="P576" s="6"/>
    </row>
    <row r="577" spans="1:16" s="27" customFormat="1" ht="13.2" customHeight="1" x14ac:dyDescent="0.25">
      <c r="A577" s="6"/>
      <c r="B577" s="2" t="s">
        <v>21</v>
      </c>
      <c r="C577" s="623" t="s">
        <v>311</v>
      </c>
      <c r="D577" s="623"/>
      <c r="E577" s="623"/>
      <c r="F577" s="623"/>
      <c r="G577" s="623"/>
      <c r="H577" s="623"/>
      <c r="I577" s="623"/>
      <c r="J577" s="623"/>
      <c r="K577" s="623"/>
      <c r="L577" s="623"/>
      <c r="M577" s="623"/>
      <c r="N577" s="623"/>
      <c r="O577" s="623"/>
      <c r="P577" s="623"/>
    </row>
    <row r="578" spans="1:16" ht="24" customHeight="1" x14ac:dyDescent="0.25">
      <c r="A578" s="27"/>
      <c r="B578" s="190"/>
      <c r="C578" s="342" t="s">
        <v>115</v>
      </c>
      <c r="D578" s="342"/>
      <c r="E578" s="342"/>
      <c r="F578" s="342"/>
      <c r="G578" s="342"/>
      <c r="H578" s="342"/>
      <c r="I578" s="342"/>
      <c r="J578" s="342"/>
      <c r="K578" s="342"/>
      <c r="L578" s="342"/>
      <c r="M578" s="342"/>
      <c r="N578" s="342"/>
      <c r="O578" s="342"/>
      <c r="P578" s="342"/>
    </row>
    <row r="579" spans="1:16" ht="7.95" customHeight="1" x14ac:dyDescent="0.25">
      <c r="A579" s="27"/>
      <c r="B579" s="190"/>
      <c r="C579" s="190"/>
      <c r="D579" s="190"/>
      <c r="E579" s="190"/>
      <c r="F579" s="190"/>
      <c r="G579" s="190"/>
      <c r="H579" s="190"/>
      <c r="I579" s="190"/>
      <c r="J579" s="190"/>
      <c r="K579" s="190"/>
      <c r="L579" s="190"/>
      <c r="M579" s="190"/>
      <c r="N579" s="190"/>
      <c r="O579" s="190"/>
      <c r="P579" s="190"/>
    </row>
    <row r="580" spans="1:16" ht="36" customHeight="1" x14ac:dyDescent="0.25">
      <c r="A580" s="27"/>
      <c r="B580" s="190"/>
      <c r="C580" s="342" t="s">
        <v>298</v>
      </c>
      <c r="D580" s="342"/>
      <c r="E580" s="342"/>
      <c r="F580" s="342"/>
      <c r="G580" s="342"/>
      <c r="H580" s="342"/>
      <c r="I580" s="342"/>
      <c r="J580" s="342"/>
      <c r="K580" s="342"/>
      <c r="L580" s="342"/>
      <c r="M580" s="342"/>
      <c r="N580" s="342"/>
      <c r="O580" s="342"/>
      <c r="P580" s="342"/>
    </row>
    <row r="581" spans="1:16" ht="7.95" customHeight="1" x14ac:dyDescent="0.25">
      <c r="A581" s="27"/>
      <c r="B581" s="190"/>
      <c r="C581" s="190"/>
      <c r="D581" s="190"/>
      <c r="E581" s="190"/>
      <c r="F581" s="190"/>
      <c r="G581" s="190"/>
      <c r="H581" s="190"/>
      <c r="I581" s="227"/>
      <c r="J581" s="227"/>
      <c r="K581" s="227"/>
      <c r="L581" s="190"/>
      <c r="M581" s="190"/>
      <c r="N581" s="190"/>
      <c r="O581" s="190"/>
      <c r="P581" s="190"/>
    </row>
    <row r="582" spans="1:16" ht="13.8" customHeight="1" x14ac:dyDescent="0.2">
      <c r="A582" s="27"/>
      <c r="B582" s="190"/>
      <c r="C582" s="190"/>
      <c r="D582" s="190"/>
      <c r="E582" s="600" t="s">
        <v>227</v>
      </c>
      <c r="F582" s="601"/>
      <c r="G582" s="601"/>
      <c r="H582" s="602"/>
      <c r="I582" s="344">
        <v>6821693.8600000003</v>
      </c>
      <c r="J582" s="345"/>
      <c r="K582" s="346"/>
      <c r="L582" s="190"/>
      <c r="M582" s="190"/>
      <c r="N582" s="190"/>
      <c r="O582" s="190"/>
      <c r="P582" s="190"/>
    </row>
    <row r="583" spans="1:16" ht="12.6" customHeight="1" x14ac:dyDescent="0.2">
      <c r="A583" s="27"/>
      <c r="B583" s="190"/>
      <c r="C583" s="190"/>
      <c r="D583" s="190"/>
      <c r="E583" s="499" t="s">
        <v>230</v>
      </c>
      <c r="F583" s="500"/>
      <c r="G583" s="500"/>
      <c r="H583" s="501"/>
      <c r="I583" s="344">
        <f>J256</f>
        <v>0</v>
      </c>
      <c r="J583" s="345"/>
      <c r="K583" s="346"/>
      <c r="L583" s="190"/>
      <c r="M583" s="190"/>
      <c r="N583" s="190"/>
      <c r="O583" s="190"/>
      <c r="P583" s="190"/>
    </row>
    <row r="584" spans="1:16" x14ac:dyDescent="0.2">
      <c r="A584" s="27"/>
      <c r="B584" s="190"/>
      <c r="C584" s="190"/>
      <c r="D584" s="190"/>
      <c r="E584" s="499" t="s">
        <v>231</v>
      </c>
      <c r="F584" s="500"/>
      <c r="G584" s="500"/>
      <c r="H584" s="501"/>
      <c r="I584" s="344">
        <f>J257</f>
        <v>0</v>
      </c>
      <c r="J584" s="345"/>
      <c r="K584" s="346"/>
      <c r="L584" s="190"/>
      <c r="M584" s="190"/>
      <c r="N584" s="190"/>
      <c r="O584" s="190"/>
      <c r="P584" s="190"/>
    </row>
    <row r="585" spans="1:16" ht="13.8" customHeight="1" x14ac:dyDescent="0.25">
      <c r="A585" s="27"/>
      <c r="B585" s="190"/>
      <c r="C585" s="190"/>
      <c r="D585" s="190"/>
      <c r="E585" s="590" t="s">
        <v>226</v>
      </c>
      <c r="F585" s="591"/>
      <c r="G585" s="591"/>
      <c r="H585" s="592"/>
      <c r="I585" s="579">
        <f>I582+I583-I584</f>
        <v>6821693.8600000003</v>
      </c>
      <c r="J585" s="580"/>
      <c r="K585" s="581"/>
      <c r="L585" s="190"/>
      <c r="M585" s="190"/>
      <c r="N585" s="190"/>
      <c r="O585" s="190"/>
      <c r="P585" s="190"/>
    </row>
    <row r="586" spans="1:16" ht="7.95" customHeight="1" x14ac:dyDescent="0.25">
      <c r="A586" s="27"/>
      <c r="B586" s="190"/>
      <c r="C586" s="190"/>
      <c r="D586" s="190"/>
      <c r="E586" s="190"/>
      <c r="F586" s="190"/>
      <c r="G586" s="190"/>
      <c r="H586" s="190"/>
      <c r="I586" s="214"/>
      <c r="J586" s="214"/>
      <c r="K586" s="214"/>
      <c r="L586" s="190"/>
      <c r="M586" s="190"/>
      <c r="N586" s="190"/>
      <c r="O586" s="190"/>
      <c r="P586" s="190"/>
    </row>
    <row r="587" spans="1:16" ht="12" customHeight="1" x14ac:dyDescent="0.2">
      <c r="A587" s="27"/>
      <c r="B587" s="190"/>
      <c r="C587" s="190"/>
      <c r="D587" s="190"/>
      <c r="E587" s="600" t="s">
        <v>228</v>
      </c>
      <c r="F587" s="601"/>
      <c r="G587" s="601"/>
      <c r="H587" s="602"/>
      <c r="I587" s="344">
        <v>1298733.8799999999</v>
      </c>
      <c r="J587" s="345"/>
      <c r="K587" s="346"/>
      <c r="L587" s="308"/>
      <c r="M587" s="190"/>
      <c r="N587" s="190"/>
      <c r="O587" s="190"/>
      <c r="P587" s="190"/>
    </row>
    <row r="588" spans="1:16" x14ac:dyDescent="0.2">
      <c r="A588" s="27"/>
      <c r="B588" s="190"/>
      <c r="C588" s="190"/>
      <c r="D588" s="190"/>
      <c r="E588" s="499" t="s">
        <v>229</v>
      </c>
      <c r="F588" s="500"/>
      <c r="G588" s="500"/>
      <c r="H588" s="501"/>
      <c r="I588" s="344">
        <v>0</v>
      </c>
      <c r="J588" s="345"/>
      <c r="K588" s="346"/>
      <c r="L588" s="190"/>
      <c r="M588" s="190"/>
      <c r="N588" s="190"/>
      <c r="O588" s="190"/>
      <c r="P588" s="190"/>
    </row>
    <row r="589" spans="1:16" ht="14.4" customHeight="1" x14ac:dyDescent="0.2">
      <c r="A589" s="27"/>
      <c r="B589" s="190"/>
      <c r="C589" s="190"/>
      <c r="D589" s="190"/>
      <c r="E589" s="499" t="s">
        <v>232</v>
      </c>
      <c r="F589" s="500"/>
      <c r="G589" s="500"/>
      <c r="H589" s="501"/>
      <c r="I589" s="344">
        <v>151294.73000000001</v>
      </c>
      <c r="J589" s="345"/>
      <c r="K589" s="346"/>
      <c r="L589" s="190"/>
      <c r="M589" s="190"/>
      <c r="N589" s="190"/>
      <c r="O589" s="190"/>
      <c r="P589" s="190"/>
    </row>
    <row r="590" spans="1:16" ht="15" customHeight="1" x14ac:dyDescent="0.25">
      <c r="A590" s="27"/>
      <c r="B590" s="190"/>
      <c r="C590" s="190"/>
      <c r="D590" s="190"/>
      <c r="E590" s="590" t="s">
        <v>376</v>
      </c>
      <c r="F590" s="591"/>
      <c r="G590" s="591"/>
      <c r="H590" s="592"/>
      <c r="I590" s="579">
        <f>I587-I588+I589</f>
        <v>1450028.6099999999</v>
      </c>
      <c r="J590" s="580"/>
      <c r="K590" s="581"/>
      <c r="L590" s="190"/>
      <c r="M590" s="190"/>
      <c r="N590" s="190"/>
      <c r="O590" s="190"/>
      <c r="P590" s="190"/>
    </row>
    <row r="591" spans="1:16" ht="7.8" customHeight="1" x14ac:dyDescent="0.25">
      <c r="A591" s="27"/>
      <c r="B591" s="234"/>
      <c r="C591" s="234"/>
      <c r="D591" s="234"/>
      <c r="E591" s="242"/>
      <c r="F591" s="242"/>
      <c r="G591" s="242"/>
      <c r="H591" s="242"/>
      <c r="I591" s="74"/>
      <c r="J591" s="74"/>
      <c r="K591" s="74"/>
      <c r="L591" s="234"/>
      <c r="M591" s="234"/>
      <c r="N591" s="234"/>
      <c r="O591" s="234"/>
      <c r="P591" s="234"/>
    </row>
    <row r="592" spans="1:16" ht="7.8" customHeight="1" x14ac:dyDescent="0.25">
      <c r="A592" s="27"/>
      <c r="B592" s="190"/>
      <c r="C592" s="190"/>
      <c r="D592" s="190"/>
      <c r="E592" s="190"/>
      <c r="F592" s="190"/>
      <c r="G592" s="190"/>
      <c r="H592" s="190"/>
      <c r="I592" s="227"/>
      <c r="J592" s="227"/>
      <c r="K592" s="227"/>
      <c r="L592" s="190"/>
      <c r="M592" s="190"/>
      <c r="N592" s="190"/>
      <c r="O592" s="190"/>
      <c r="P592" s="190"/>
    </row>
    <row r="593" spans="1:16" ht="12" x14ac:dyDescent="0.25">
      <c r="A593" s="452" t="s">
        <v>471</v>
      </c>
      <c r="B593" s="452"/>
      <c r="C593" s="452"/>
      <c r="D593" s="452"/>
      <c r="E593" s="452"/>
      <c r="F593" s="452"/>
      <c r="G593" s="452"/>
      <c r="H593" s="452"/>
      <c r="I593" s="452"/>
      <c r="J593" s="452"/>
      <c r="K593" s="452"/>
      <c r="L593" s="452"/>
      <c r="M593" s="452"/>
      <c r="N593" s="452"/>
      <c r="O593" s="452"/>
      <c r="P593" s="452"/>
    </row>
    <row r="594" spans="1:16" ht="7.95" customHeight="1" x14ac:dyDescent="0.25">
      <c r="A594" s="2"/>
    </row>
    <row r="595" spans="1:16" ht="34.950000000000003" customHeight="1" x14ac:dyDescent="0.25">
      <c r="B595" s="170"/>
      <c r="C595" s="342" t="s">
        <v>116</v>
      </c>
      <c r="D595" s="342"/>
      <c r="E595" s="342"/>
      <c r="F595" s="342"/>
      <c r="G595" s="342"/>
      <c r="H595" s="342"/>
      <c r="I595" s="342"/>
      <c r="J595" s="342"/>
      <c r="K595" s="342"/>
      <c r="L595" s="342"/>
      <c r="M595" s="342"/>
      <c r="N595" s="342"/>
      <c r="O595" s="342"/>
      <c r="P595" s="342"/>
    </row>
    <row r="596" spans="1:16" ht="7.95" customHeight="1" x14ac:dyDescent="0.25">
      <c r="B596" s="170"/>
      <c r="C596" s="170"/>
      <c r="D596" s="170"/>
      <c r="E596" s="170"/>
      <c r="F596" s="170"/>
      <c r="G596" s="170"/>
      <c r="H596" s="170"/>
      <c r="I596" s="170"/>
      <c r="J596" s="170"/>
      <c r="K596" s="170"/>
      <c r="L596" s="170"/>
      <c r="M596" s="170"/>
      <c r="N596" s="170"/>
      <c r="O596" s="170"/>
      <c r="P596" s="170"/>
    </row>
    <row r="597" spans="1:16" x14ac:dyDescent="0.25">
      <c r="B597" s="191"/>
      <c r="C597" s="1" t="s">
        <v>14</v>
      </c>
      <c r="D597" s="191"/>
      <c r="E597" s="191"/>
      <c r="F597" s="191"/>
      <c r="G597" s="191"/>
      <c r="H597" s="191"/>
      <c r="I597" s="191"/>
      <c r="J597" s="191"/>
      <c r="K597" s="191"/>
      <c r="L597" s="191"/>
      <c r="M597" s="191"/>
      <c r="N597" s="191"/>
      <c r="O597" s="191"/>
      <c r="P597" s="191"/>
    </row>
    <row r="598" spans="1:16" ht="6" customHeight="1" x14ac:dyDescent="0.25"/>
    <row r="599" spans="1:16" ht="12" x14ac:dyDescent="0.25">
      <c r="B599" s="2"/>
      <c r="C599" s="2" t="s">
        <v>473</v>
      </c>
    </row>
    <row r="600" spans="1:16" x14ac:dyDescent="0.25">
      <c r="C600" s="3" t="s">
        <v>15</v>
      </c>
    </row>
    <row r="601" spans="1:16" s="21" customFormat="1" ht="52.8" customHeight="1" x14ac:dyDescent="0.25">
      <c r="A601" s="6"/>
      <c r="B601" s="6"/>
      <c r="C601" s="342" t="s">
        <v>508</v>
      </c>
      <c r="D601" s="342"/>
      <c r="E601" s="342"/>
      <c r="F601" s="342"/>
      <c r="G601" s="342"/>
      <c r="H601" s="342"/>
      <c r="I601" s="342"/>
      <c r="J601" s="342"/>
      <c r="K601" s="342"/>
      <c r="L601" s="342"/>
      <c r="M601" s="342"/>
      <c r="N601" s="342"/>
      <c r="O601" s="342"/>
      <c r="P601" s="342"/>
    </row>
    <row r="602" spans="1:16" s="21" customFormat="1" ht="12.6" thickBot="1" x14ac:dyDescent="0.3">
      <c r="A602" s="6"/>
      <c r="B602" s="6"/>
      <c r="C602" s="237"/>
      <c r="D602" s="236"/>
      <c r="E602" s="236"/>
      <c r="F602" s="236"/>
      <c r="G602" s="236"/>
      <c r="H602" s="236"/>
      <c r="I602" s="236"/>
      <c r="J602" s="236"/>
      <c r="K602" s="236"/>
      <c r="L602" s="236"/>
      <c r="M602" s="236"/>
      <c r="N602" s="236"/>
      <c r="O602" s="235"/>
      <c r="P602" s="235"/>
    </row>
    <row r="603" spans="1:16" s="21" customFormat="1" ht="13.95" customHeight="1" thickBot="1" x14ac:dyDescent="0.3">
      <c r="A603" s="6"/>
      <c r="B603" s="6"/>
      <c r="C603" s="237"/>
      <c r="D603" s="236"/>
      <c r="E603" s="236"/>
      <c r="F603" s="408" t="s">
        <v>258</v>
      </c>
      <c r="G603" s="480"/>
      <c r="H603" s="480"/>
      <c r="I603" s="480"/>
      <c r="J603" s="481"/>
      <c r="K603" s="556">
        <f>I567</f>
        <v>2024</v>
      </c>
      <c r="L603" s="557"/>
      <c r="M603" s="556">
        <f>L567</f>
        <v>2023</v>
      </c>
      <c r="N603" s="557"/>
      <c r="O603" s="235"/>
      <c r="P603" s="235"/>
    </row>
    <row r="604" spans="1:16" s="21" customFormat="1" ht="16.95" customHeight="1" thickBot="1" x14ac:dyDescent="0.3">
      <c r="A604" s="6"/>
      <c r="B604" s="6"/>
      <c r="C604" s="243"/>
      <c r="D604" s="244"/>
      <c r="E604" s="244"/>
      <c r="F604" s="265" t="s">
        <v>356</v>
      </c>
      <c r="G604" s="261"/>
      <c r="H604" s="261"/>
      <c r="I604" s="262"/>
      <c r="J604" s="262"/>
      <c r="K604" s="565"/>
      <c r="L604" s="565"/>
      <c r="M604" s="565"/>
      <c r="N604" s="566"/>
      <c r="O604" s="245"/>
      <c r="P604" s="245"/>
    </row>
    <row r="605" spans="1:16" s="21" customFormat="1" ht="13.95" customHeight="1" thickBot="1" x14ac:dyDescent="0.3">
      <c r="A605" s="6"/>
      <c r="B605" s="6"/>
      <c r="C605" s="243"/>
      <c r="D605" s="244"/>
      <c r="E605" s="244"/>
      <c r="F605" s="257" t="s">
        <v>326</v>
      </c>
      <c r="G605" s="258"/>
      <c r="H605" s="258"/>
      <c r="I605" s="259"/>
      <c r="J605" s="256"/>
      <c r="K605" s="478">
        <f>K606-K607+K608-K609+K610-K611</f>
        <v>0</v>
      </c>
      <c r="L605" s="479"/>
      <c r="M605" s="478">
        <f>M606-M607+M608-M609+M610-M611</f>
        <v>0</v>
      </c>
      <c r="N605" s="479"/>
      <c r="O605" s="245"/>
      <c r="P605" s="245"/>
    </row>
    <row r="606" spans="1:16" s="21" customFormat="1" ht="13.95" customHeight="1" x14ac:dyDescent="0.25">
      <c r="A606" s="6"/>
      <c r="B606" s="6"/>
      <c r="C606" s="243"/>
      <c r="D606" s="244"/>
      <c r="E606" s="244"/>
      <c r="F606" s="484" t="s">
        <v>330</v>
      </c>
      <c r="G606" s="485"/>
      <c r="H606" s="485"/>
      <c r="I606" s="485"/>
      <c r="J606" s="485"/>
      <c r="K606" s="474">
        <v>0</v>
      </c>
      <c r="L606" s="475"/>
      <c r="M606" s="474">
        <v>0</v>
      </c>
      <c r="N606" s="495"/>
      <c r="O606" s="245"/>
      <c r="P606" s="245"/>
    </row>
    <row r="607" spans="1:16" s="21" customFormat="1" ht="13.95" customHeight="1" x14ac:dyDescent="0.25">
      <c r="A607" s="6"/>
      <c r="B607" s="6"/>
      <c r="C607" s="243"/>
      <c r="D607" s="244"/>
      <c r="E607" s="244"/>
      <c r="F607" s="476" t="s">
        <v>331</v>
      </c>
      <c r="G607" s="477"/>
      <c r="H607" s="477"/>
      <c r="I607" s="477"/>
      <c r="J607" s="477"/>
      <c r="K607" s="474">
        <v>0</v>
      </c>
      <c r="L607" s="475"/>
      <c r="M607" s="474">
        <v>0</v>
      </c>
      <c r="N607" s="495"/>
      <c r="O607" s="245"/>
      <c r="P607" s="245"/>
    </row>
    <row r="608" spans="1:16" s="21" customFormat="1" ht="13.95" customHeight="1" x14ac:dyDescent="0.25">
      <c r="A608" s="6"/>
      <c r="B608" s="6"/>
      <c r="C608" s="243"/>
      <c r="D608" s="244"/>
      <c r="E608" s="244"/>
      <c r="F608" s="476" t="s">
        <v>332</v>
      </c>
      <c r="G608" s="477"/>
      <c r="H608" s="477"/>
      <c r="I608" s="477"/>
      <c r="J608" s="477"/>
      <c r="K608" s="474">
        <v>0</v>
      </c>
      <c r="L608" s="475"/>
      <c r="M608" s="474">
        <v>0</v>
      </c>
      <c r="N608" s="495"/>
      <c r="O608" s="245"/>
      <c r="P608" s="245"/>
    </row>
    <row r="609" spans="1:16" s="21" customFormat="1" ht="22.2" customHeight="1" x14ac:dyDescent="0.25">
      <c r="A609" s="6"/>
      <c r="B609" s="6"/>
      <c r="C609" s="243"/>
      <c r="D609" s="244"/>
      <c r="E609" s="244"/>
      <c r="F609" s="613" t="s">
        <v>333</v>
      </c>
      <c r="G609" s="614"/>
      <c r="H609" s="614"/>
      <c r="I609" s="614"/>
      <c r="J609" s="614"/>
      <c r="K609" s="474">
        <v>0</v>
      </c>
      <c r="L609" s="475"/>
      <c r="M609" s="474">
        <v>0</v>
      </c>
      <c r="N609" s="495"/>
      <c r="O609" s="245"/>
      <c r="P609" s="245"/>
    </row>
    <row r="610" spans="1:16" s="21" customFormat="1" ht="22.95" customHeight="1" x14ac:dyDescent="0.25">
      <c r="A610" s="6"/>
      <c r="B610" s="6"/>
      <c r="C610" s="243"/>
      <c r="D610" s="244"/>
      <c r="E610" s="244"/>
      <c r="F610" s="613" t="s">
        <v>334</v>
      </c>
      <c r="G610" s="614"/>
      <c r="H610" s="614"/>
      <c r="I610" s="614"/>
      <c r="J610" s="614"/>
      <c r="K610" s="474">
        <v>0</v>
      </c>
      <c r="L610" s="475"/>
      <c r="M610" s="474">
        <v>0</v>
      </c>
      <c r="N610" s="495"/>
      <c r="O610" s="245"/>
      <c r="P610" s="245"/>
    </row>
    <row r="611" spans="1:16" s="21" customFormat="1" ht="13.95" customHeight="1" x14ac:dyDescent="0.25">
      <c r="A611" s="6"/>
      <c r="B611" s="6"/>
      <c r="C611" s="243"/>
      <c r="D611" s="244"/>
      <c r="E611" s="244"/>
      <c r="F611" s="476" t="s">
        <v>335</v>
      </c>
      <c r="G611" s="477"/>
      <c r="H611" s="477"/>
      <c r="I611" s="477"/>
      <c r="J611" s="477"/>
      <c r="K611" s="474">
        <v>0</v>
      </c>
      <c r="L611" s="475"/>
      <c r="M611" s="474">
        <v>0</v>
      </c>
      <c r="N611" s="495"/>
      <c r="O611" s="245"/>
      <c r="P611" s="245"/>
    </row>
    <row r="612" spans="1:16" s="21" customFormat="1" ht="13.95" customHeight="1" thickBot="1" x14ac:dyDescent="0.3">
      <c r="A612" s="6"/>
      <c r="B612" s="6"/>
      <c r="C612" s="243"/>
      <c r="D612" s="244"/>
      <c r="E612" s="244"/>
      <c r="F612" s="246"/>
      <c r="G612" s="247"/>
      <c r="H612" s="247"/>
      <c r="I612" s="253"/>
      <c r="J612" s="253"/>
      <c r="K612" s="492"/>
      <c r="L612" s="492"/>
      <c r="M612" s="492"/>
      <c r="N612" s="493"/>
      <c r="O612" s="245"/>
      <c r="P612" s="245"/>
    </row>
    <row r="613" spans="1:16" s="21" customFormat="1" ht="13.95" customHeight="1" thickBot="1" x14ac:dyDescent="0.3">
      <c r="A613" s="6"/>
      <c r="B613" s="6"/>
      <c r="C613" s="243"/>
      <c r="D613" s="244"/>
      <c r="E613" s="244"/>
      <c r="F613" s="257" t="s">
        <v>327</v>
      </c>
      <c r="G613" s="258"/>
      <c r="H613" s="258"/>
      <c r="I613" s="259"/>
      <c r="J613" s="256"/>
      <c r="K613" s="478">
        <f>K614-K615+K616-K617+K618-K619</f>
        <v>0</v>
      </c>
      <c r="L613" s="479"/>
      <c r="M613" s="478">
        <f>M614-M615+M616-M617+M618-M619</f>
        <v>0</v>
      </c>
      <c r="N613" s="479"/>
      <c r="O613" s="245"/>
      <c r="P613" s="245"/>
    </row>
    <row r="614" spans="1:16" s="21" customFormat="1" ht="22.95" customHeight="1" x14ac:dyDescent="0.25">
      <c r="A614" s="6"/>
      <c r="B614" s="6"/>
      <c r="C614" s="243"/>
      <c r="D614" s="244"/>
      <c r="E614" s="244"/>
      <c r="F614" s="582" t="s">
        <v>336</v>
      </c>
      <c r="G614" s="583"/>
      <c r="H614" s="583"/>
      <c r="I614" s="583"/>
      <c r="J614" s="583"/>
      <c r="K614" s="474">
        <v>0</v>
      </c>
      <c r="L614" s="475"/>
      <c r="M614" s="474">
        <v>0</v>
      </c>
      <c r="N614" s="495"/>
      <c r="O614" s="245"/>
      <c r="P614" s="245"/>
    </row>
    <row r="615" spans="1:16" s="21" customFormat="1" ht="22.95" customHeight="1" x14ac:dyDescent="0.25">
      <c r="A615" s="6"/>
      <c r="B615" s="6"/>
      <c r="C615" s="243"/>
      <c r="D615" s="244"/>
      <c r="E615" s="244"/>
      <c r="F615" s="588" t="s">
        <v>337</v>
      </c>
      <c r="G615" s="589"/>
      <c r="H615" s="589"/>
      <c r="I615" s="589"/>
      <c r="J615" s="589"/>
      <c r="K615" s="474">
        <v>0</v>
      </c>
      <c r="L615" s="475"/>
      <c r="M615" s="474">
        <v>0</v>
      </c>
      <c r="N615" s="495"/>
      <c r="O615" s="245"/>
      <c r="P615" s="245"/>
    </row>
    <row r="616" spans="1:16" s="21" customFormat="1" ht="14.4" customHeight="1" x14ac:dyDescent="0.25">
      <c r="A616" s="6"/>
      <c r="B616" s="6"/>
      <c r="C616" s="243"/>
      <c r="D616" s="244"/>
      <c r="E616" s="244"/>
      <c r="F616" s="588" t="s">
        <v>338</v>
      </c>
      <c r="G616" s="589"/>
      <c r="H616" s="589"/>
      <c r="I616" s="589"/>
      <c r="J616" s="589"/>
      <c r="K616" s="474">
        <v>0</v>
      </c>
      <c r="L616" s="475"/>
      <c r="M616" s="474">
        <v>0</v>
      </c>
      <c r="N616" s="495"/>
      <c r="O616" s="245"/>
      <c r="P616" s="245"/>
    </row>
    <row r="617" spans="1:16" s="21" customFormat="1" ht="22.95" customHeight="1" x14ac:dyDescent="0.25">
      <c r="A617" s="6"/>
      <c r="B617" s="6"/>
      <c r="C617" s="243"/>
      <c r="D617" s="244"/>
      <c r="E617" s="244"/>
      <c r="F617" s="588" t="s">
        <v>339</v>
      </c>
      <c r="G617" s="589"/>
      <c r="H617" s="589"/>
      <c r="I617" s="589"/>
      <c r="J617" s="589"/>
      <c r="K617" s="474">
        <v>0</v>
      </c>
      <c r="L617" s="475"/>
      <c r="M617" s="474">
        <v>0</v>
      </c>
      <c r="N617" s="495"/>
      <c r="O617" s="245"/>
      <c r="P617" s="245"/>
    </row>
    <row r="618" spans="1:16" s="21" customFormat="1" ht="22.95" customHeight="1" x14ac:dyDescent="0.25">
      <c r="A618" s="6"/>
      <c r="B618" s="6"/>
      <c r="C618" s="243"/>
      <c r="D618" s="244"/>
      <c r="E618" s="244"/>
      <c r="F618" s="588" t="s">
        <v>340</v>
      </c>
      <c r="G618" s="589"/>
      <c r="H618" s="589"/>
      <c r="I618" s="589"/>
      <c r="J618" s="589"/>
      <c r="K618" s="474">
        <v>0</v>
      </c>
      <c r="L618" s="475"/>
      <c r="M618" s="474">
        <v>0</v>
      </c>
      <c r="N618" s="495"/>
      <c r="O618" s="245"/>
      <c r="P618" s="245"/>
    </row>
    <row r="619" spans="1:16" s="21" customFormat="1" ht="22.95" customHeight="1" x14ac:dyDescent="0.25">
      <c r="A619" s="6"/>
      <c r="B619" s="6"/>
      <c r="C619" s="243"/>
      <c r="D619" s="244"/>
      <c r="E619" s="244"/>
      <c r="F619" s="588" t="s">
        <v>341</v>
      </c>
      <c r="G619" s="589"/>
      <c r="H619" s="589"/>
      <c r="I619" s="589"/>
      <c r="J619" s="589"/>
      <c r="K619" s="474">
        <v>0</v>
      </c>
      <c r="L619" s="475"/>
      <c r="M619" s="474">
        <v>0</v>
      </c>
      <c r="N619" s="495"/>
      <c r="O619" s="245"/>
      <c r="P619" s="245"/>
    </row>
    <row r="620" spans="1:16" s="21" customFormat="1" ht="13.95" customHeight="1" thickBot="1" x14ac:dyDescent="0.3">
      <c r="A620" s="6"/>
      <c r="B620" s="6"/>
      <c r="C620" s="243"/>
      <c r="D620" s="244"/>
      <c r="E620" s="244"/>
      <c r="F620" s="248"/>
      <c r="G620" s="247"/>
      <c r="H620" s="247"/>
      <c r="I620" s="253"/>
      <c r="J620" s="253"/>
      <c r="K620" s="492"/>
      <c r="L620" s="492"/>
      <c r="M620" s="492"/>
      <c r="N620" s="493"/>
      <c r="O620" s="245"/>
      <c r="P620" s="245"/>
    </row>
    <row r="621" spans="1:16" s="21" customFormat="1" ht="13.95" customHeight="1" thickBot="1" x14ac:dyDescent="0.3">
      <c r="A621" s="6"/>
      <c r="B621" s="6"/>
      <c r="C621" s="243"/>
      <c r="D621" s="244"/>
      <c r="E621" s="244"/>
      <c r="F621" s="257" t="s">
        <v>328</v>
      </c>
      <c r="G621" s="258"/>
      <c r="H621" s="258"/>
      <c r="I621" s="259"/>
      <c r="J621" s="256"/>
      <c r="K621" s="478">
        <f>K622-K623+K624-K625+K628-K629</f>
        <v>0</v>
      </c>
      <c r="L621" s="479"/>
      <c r="M621" s="478">
        <f>M622-M623+M624-M625+M628-M629</f>
        <v>0</v>
      </c>
      <c r="N621" s="479"/>
      <c r="O621" s="245"/>
      <c r="P621" s="245"/>
    </row>
    <row r="622" spans="1:16" s="21" customFormat="1" ht="13.95" customHeight="1" x14ac:dyDescent="0.25">
      <c r="A622" s="6"/>
      <c r="B622" s="6"/>
      <c r="C622" s="243"/>
      <c r="D622" s="244"/>
      <c r="E622" s="244"/>
      <c r="F622" s="573" t="s">
        <v>342</v>
      </c>
      <c r="G622" s="574"/>
      <c r="H622" s="574"/>
      <c r="I622" s="574"/>
      <c r="J622" s="574"/>
      <c r="K622" s="474">
        <v>0</v>
      </c>
      <c r="L622" s="475"/>
      <c r="M622" s="474">
        <v>0</v>
      </c>
      <c r="N622" s="495"/>
      <c r="O622" s="245"/>
      <c r="P622" s="245"/>
    </row>
    <row r="623" spans="1:16" s="21" customFormat="1" ht="13.95" customHeight="1" x14ac:dyDescent="0.25">
      <c r="A623" s="6"/>
      <c r="B623" s="6"/>
      <c r="C623" s="243"/>
      <c r="D623" s="244"/>
      <c r="E623" s="244"/>
      <c r="F623" s="482" t="s">
        <v>343</v>
      </c>
      <c r="G623" s="483"/>
      <c r="H623" s="483"/>
      <c r="I623" s="483"/>
      <c r="J623" s="483"/>
      <c r="K623" s="474">
        <v>0</v>
      </c>
      <c r="L623" s="475"/>
      <c r="M623" s="474">
        <v>0</v>
      </c>
      <c r="N623" s="495"/>
      <c r="O623" s="245"/>
      <c r="P623" s="245"/>
    </row>
    <row r="624" spans="1:16" s="21" customFormat="1" ht="13.95" customHeight="1" x14ac:dyDescent="0.25">
      <c r="A624" s="6"/>
      <c r="B624" s="6"/>
      <c r="C624" s="243"/>
      <c r="D624" s="244"/>
      <c r="E624" s="244"/>
      <c r="F624" s="482" t="s">
        <v>344</v>
      </c>
      <c r="G624" s="483"/>
      <c r="H624" s="483"/>
      <c r="I624" s="483"/>
      <c r="J624" s="483"/>
      <c r="K624" s="474">
        <v>15600000</v>
      </c>
      <c r="L624" s="475"/>
      <c r="M624" s="474">
        <v>0</v>
      </c>
      <c r="N624" s="495"/>
      <c r="O624" s="245"/>
      <c r="P624" s="245"/>
    </row>
    <row r="625" spans="1:16" s="21" customFormat="1" ht="13.95" customHeight="1" x14ac:dyDescent="0.25">
      <c r="A625" s="6"/>
      <c r="B625" s="6"/>
      <c r="C625" s="243"/>
      <c r="D625" s="244"/>
      <c r="E625" s="244"/>
      <c r="F625" s="482" t="s">
        <v>345</v>
      </c>
      <c r="G625" s="483"/>
      <c r="H625" s="483"/>
      <c r="I625" s="483"/>
      <c r="J625" s="483"/>
      <c r="K625" s="474">
        <v>15600000</v>
      </c>
      <c r="L625" s="475"/>
      <c r="M625" s="474">
        <v>0</v>
      </c>
      <c r="N625" s="495"/>
      <c r="O625" s="245"/>
      <c r="P625" s="245"/>
    </row>
    <row r="626" spans="1:16" s="21" customFormat="1" ht="13.95" customHeight="1" x14ac:dyDescent="0.25">
      <c r="A626" s="6"/>
      <c r="B626" s="6"/>
      <c r="C626" s="327"/>
      <c r="D626" s="328"/>
      <c r="E626" s="328"/>
      <c r="F626" s="396"/>
      <c r="G626" s="397"/>
      <c r="H626" s="397"/>
      <c r="I626" s="397"/>
      <c r="J626" s="398"/>
      <c r="K626" s="560"/>
      <c r="L626" s="561"/>
      <c r="M626" s="560"/>
      <c r="N626" s="562"/>
      <c r="O626" s="329"/>
      <c r="P626" s="329"/>
    </row>
    <row r="627" spans="1:16" s="21" customFormat="1" ht="13.95" customHeight="1" x14ac:dyDescent="0.25">
      <c r="A627" s="6"/>
      <c r="B627" s="6"/>
      <c r="C627" s="327"/>
      <c r="D627" s="328"/>
      <c r="E627" s="328"/>
      <c r="F627" s="396"/>
      <c r="G627" s="397"/>
      <c r="H627" s="397"/>
      <c r="I627" s="397"/>
      <c r="J627" s="398"/>
      <c r="K627" s="560"/>
      <c r="L627" s="561"/>
      <c r="M627" s="560"/>
      <c r="N627" s="562"/>
      <c r="O627" s="329"/>
      <c r="P627" s="329"/>
    </row>
    <row r="628" spans="1:16" s="21" customFormat="1" ht="24" customHeight="1" x14ac:dyDescent="0.25">
      <c r="A628" s="6"/>
      <c r="B628" s="6"/>
      <c r="C628" s="243"/>
      <c r="D628" s="244"/>
      <c r="E628" s="244"/>
      <c r="F628" s="588" t="s">
        <v>346</v>
      </c>
      <c r="G628" s="589"/>
      <c r="H628" s="589"/>
      <c r="I628" s="589"/>
      <c r="J628" s="589"/>
      <c r="K628" s="474">
        <v>0</v>
      </c>
      <c r="L628" s="475"/>
      <c r="M628" s="474">
        <v>0</v>
      </c>
      <c r="N628" s="495"/>
      <c r="O628" s="245"/>
      <c r="P628" s="245"/>
    </row>
    <row r="629" spans="1:16" s="21" customFormat="1" ht="24" customHeight="1" x14ac:dyDescent="0.25">
      <c r="A629" s="6"/>
      <c r="B629" s="6"/>
      <c r="C629" s="243"/>
      <c r="D629" s="244"/>
      <c r="E629" s="244"/>
      <c r="F629" s="588" t="s">
        <v>347</v>
      </c>
      <c r="G629" s="589"/>
      <c r="H629" s="589"/>
      <c r="I629" s="589"/>
      <c r="J629" s="589"/>
      <c r="K629" s="474">
        <v>0</v>
      </c>
      <c r="L629" s="475"/>
      <c r="M629" s="474">
        <v>0</v>
      </c>
      <c r="N629" s="495"/>
      <c r="O629" s="245"/>
      <c r="P629" s="245"/>
    </row>
    <row r="630" spans="1:16" s="21" customFormat="1" ht="13.95" customHeight="1" thickBot="1" x14ac:dyDescent="0.3">
      <c r="A630" s="6"/>
      <c r="B630" s="6"/>
      <c r="C630" s="243"/>
      <c r="D630" s="244"/>
      <c r="E630" s="244"/>
      <c r="F630" s="248"/>
      <c r="G630" s="247"/>
      <c r="H630" s="247"/>
      <c r="I630" s="253"/>
      <c r="J630" s="253"/>
      <c r="K630" s="492"/>
      <c r="L630" s="492"/>
      <c r="M630" s="492"/>
      <c r="N630" s="493"/>
      <c r="O630" s="245"/>
      <c r="P630" s="245"/>
    </row>
    <row r="631" spans="1:16" s="21" customFormat="1" ht="13.95" customHeight="1" thickBot="1" x14ac:dyDescent="0.3">
      <c r="A631" s="6"/>
      <c r="B631" s="6"/>
      <c r="C631" s="243"/>
      <c r="D631" s="244"/>
      <c r="E631" s="244"/>
      <c r="F631" s="257" t="s">
        <v>319</v>
      </c>
      <c r="G631" s="258"/>
      <c r="H631" s="258"/>
      <c r="I631" s="259"/>
      <c r="J631" s="256"/>
      <c r="K631" s="478">
        <f>K632-K633</f>
        <v>0</v>
      </c>
      <c r="L631" s="479"/>
      <c r="M631" s="478">
        <f>M632-M633</f>
        <v>0</v>
      </c>
      <c r="N631" s="479"/>
      <c r="O631" s="245"/>
      <c r="P631" s="245"/>
    </row>
    <row r="632" spans="1:16" s="21" customFormat="1" ht="13.95" customHeight="1" x14ac:dyDescent="0.25">
      <c r="A632" s="6"/>
      <c r="B632" s="6"/>
      <c r="C632" s="243"/>
      <c r="D632" s="244"/>
      <c r="E632" s="244"/>
      <c r="F632" s="573" t="s">
        <v>322</v>
      </c>
      <c r="G632" s="574"/>
      <c r="H632" s="574"/>
      <c r="I632" s="574"/>
      <c r="J632" s="574"/>
      <c r="K632" s="577">
        <v>46478873.659999996</v>
      </c>
      <c r="L632" s="577"/>
      <c r="M632" s="575"/>
      <c r="N632" s="576"/>
      <c r="O632" s="245"/>
      <c r="P632" s="245"/>
    </row>
    <row r="633" spans="1:16" s="21" customFormat="1" ht="13.95" customHeight="1" x14ac:dyDescent="0.25">
      <c r="A633" s="6"/>
      <c r="B633" s="6"/>
      <c r="C633" s="243"/>
      <c r="D633" s="244"/>
      <c r="E633" s="244"/>
      <c r="F633" s="563" t="s">
        <v>348</v>
      </c>
      <c r="G633" s="564"/>
      <c r="H633" s="564"/>
      <c r="I633" s="564"/>
      <c r="J633" s="564"/>
      <c r="K633" s="577">
        <f>K632</f>
        <v>46478873.659999996</v>
      </c>
      <c r="L633" s="577"/>
      <c r="M633" s="577">
        <v>0</v>
      </c>
      <c r="N633" s="578"/>
      <c r="O633" s="245"/>
      <c r="P633" s="245"/>
    </row>
    <row r="634" spans="1:16" s="21" customFormat="1" ht="13.95" customHeight="1" thickBot="1" x14ac:dyDescent="0.3">
      <c r="A634" s="6"/>
      <c r="B634" s="6"/>
      <c r="C634" s="243"/>
      <c r="D634" s="244"/>
      <c r="E634" s="244"/>
      <c r="F634" s="248"/>
      <c r="G634" s="247"/>
      <c r="H634" s="247"/>
      <c r="I634" s="253"/>
      <c r="J634" s="253"/>
      <c r="K634" s="492"/>
      <c r="L634" s="492"/>
      <c r="M634" s="492"/>
      <c r="N634" s="493"/>
      <c r="O634" s="245"/>
      <c r="P634" s="245"/>
    </row>
    <row r="635" spans="1:16" s="21" customFormat="1" ht="28.2" customHeight="1" thickBot="1" x14ac:dyDescent="0.3">
      <c r="A635" s="6"/>
      <c r="B635" s="6"/>
      <c r="C635" s="243"/>
      <c r="D635" s="244"/>
      <c r="E635" s="244"/>
      <c r="F635" s="567" t="s">
        <v>355</v>
      </c>
      <c r="G635" s="568"/>
      <c r="H635" s="568"/>
      <c r="I635" s="568"/>
      <c r="J635" s="569"/>
      <c r="K635" s="478">
        <f>K636-K637</f>
        <v>0</v>
      </c>
      <c r="L635" s="479"/>
      <c r="M635" s="478">
        <f>M636-M637</f>
        <v>0</v>
      </c>
      <c r="N635" s="479"/>
      <c r="O635" s="245"/>
      <c r="P635" s="245"/>
    </row>
    <row r="636" spans="1:16" s="21" customFormat="1" ht="22.95" customHeight="1" x14ac:dyDescent="0.25">
      <c r="A636" s="6"/>
      <c r="B636" s="6"/>
      <c r="C636" s="243"/>
      <c r="D636" s="244"/>
      <c r="E636" s="244"/>
      <c r="F636" s="582" t="s">
        <v>349</v>
      </c>
      <c r="G636" s="583"/>
      <c r="H636" s="583"/>
      <c r="I636" s="583"/>
      <c r="J636" s="583"/>
      <c r="K636" s="554">
        <v>0</v>
      </c>
      <c r="L636" s="554"/>
      <c r="M636" s="554">
        <v>0</v>
      </c>
      <c r="N636" s="555"/>
      <c r="O636" s="245"/>
      <c r="P636" s="245"/>
    </row>
    <row r="637" spans="1:16" s="21" customFormat="1" ht="22.95" customHeight="1" x14ac:dyDescent="0.25">
      <c r="A637" s="6"/>
      <c r="B637" s="6"/>
      <c r="C637" s="243"/>
      <c r="D637" s="244"/>
      <c r="E637" s="244"/>
      <c r="F637" s="618" t="s">
        <v>350</v>
      </c>
      <c r="G637" s="619"/>
      <c r="H637" s="619"/>
      <c r="I637" s="619"/>
      <c r="J637" s="619"/>
      <c r="K637" s="554">
        <v>0</v>
      </c>
      <c r="L637" s="554"/>
      <c r="M637" s="554">
        <v>0</v>
      </c>
      <c r="N637" s="555"/>
      <c r="O637" s="245"/>
      <c r="P637" s="245"/>
    </row>
    <row r="638" spans="1:16" s="21" customFormat="1" ht="13.8" thickBot="1" x14ac:dyDescent="0.3">
      <c r="A638" s="6"/>
      <c r="B638" s="6"/>
      <c r="C638" s="243"/>
      <c r="D638" s="244"/>
      <c r="E638" s="244"/>
      <c r="F638" s="248"/>
      <c r="G638" s="247"/>
      <c r="H638" s="247"/>
      <c r="I638" s="253"/>
      <c r="J638" s="253"/>
      <c r="K638" s="492"/>
      <c r="L638" s="492"/>
      <c r="M638" s="492"/>
      <c r="N638" s="493"/>
      <c r="O638" s="245"/>
      <c r="P638" s="245"/>
    </row>
    <row r="639" spans="1:16" s="21" customFormat="1" ht="13.8" thickBot="1" x14ac:dyDescent="0.3">
      <c r="A639" s="6"/>
      <c r="B639" s="6"/>
      <c r="C639" s="243"/>
      <c r="D639" s="244"/>
      <c r="E639" s="244"/>
      <c r="F639" s="257" t="s">
        <v>329</v>
      </c>
      <c r="G639" s="260"/>
      <c r="H639" s="260"/>
      <c r="I639" s="254"/>
      <c r="J639" s="255"/>
      <c r="K639" s="478">
        <f>K640-K641+K642-K643</f>
        <v>0</v>
      </c>
      <c r="L639" s="479"/>
      <c r="M639" s="478">
        <f>M640-M641+M642-M643</f>
        <v>0</v>
      </c>
      <c r="N639" s="479"/>
      <c r="O639" s="245"/>
      <c r="P639" s="245"/>
    </row>
    <row r="640" spans="1:16" s="21" customFormat="1" ht="12" customHeight="1" x14ac:dyDescent="0.25">
      <c r="A640" s="6"/>
      <c r="B640" s="6"/>
      <c r="C640" s="243"/>
      <c r="D640" s="244"/>
      <c r="E640" s="244"/>
      <c r="F640" s="573" t="s">
        <v>351</v>
      </c>
      <c r="G640" s="574"/>
      <c r="H640" s="574"/>
      <c r="I640" s="574"/>
      <c r="J640" s="574"/>
      <c r="K640" s="554">
        <v>0</v>
      </c>
      <c r="L640" s="554"/>
      <c r="M640" s="554">
        <v>0</v>
      </c>
      <c r="N640" s="555"/>
      <c r="O640" s="245"/>
      <c r="P640" s="245"/>
    </row>
    <row r="641" spans="1:16" s="21" customFormat="1" ht="12" customHeight="1" x14ac:dyDescent="0.25">
      <c r="A641" s="6"/>
      <c r="B641" s="6"/>
      <c r="C641" s="243"/>
      <c r="D641" s="244"/>
      <c r="E641" s="244"/>
      <c r="F641" s="563" t="s">
        <v>352</v>
      </c>
      <c r="G641" s="564"/>
      <c r="H641" s="564"/>
      <c r="I641" s="564"/>
      <c r="J641" s="564"/>
      <c r="K641" s="554">
        <v>0</v>
      </c>
      <c r="L641" s="554"/>
      <c r="M641" s="554">
        <v>0</v>
      </c>
      <c r="N641" s="555"/>
      <c r="O641" s="245"/>
      <c r="P641" s="245"/>
    </row>
    <row r="642" spans="1:16" s="21" customFormat="1" ht="12" customHeight="1" x14ac:dyDescent="0.25">
      <c r="A642" s="6"/>
      <c r="B642" s="6"/>
      <c r="C642" s="243"/>
      <c r="D642" s="244"/>
      <c r="E642" s="244"/>
      <c r="F642" s="482" t="s">
        <v>353</v>
      </c>
      <c r="G642" s="483"/>
      <c r="H642" s="483"/>
      <c r="I642" s="483"/>
      <c r="J642" s="483"/>
      <c r="K642" s="554">
        <v>0</v>
      </c>
      <c r="L642" s="554"/>
      <c r="M642" s="554">
        <v>0</v>
      </c>
      <c r="N642" s="555"/>
      <c r="O642" s="245"/>
      <c r="P642" s="245"/>
    </row>
    <row r="643" spans="1:16" s="21" customFormat="1" ht="12" customHeight="1" x14ac:dyDescent="0.25">
      <c r="A643" s="6"/>
      <c r="B643" s="6"/>
      <c r="C643" s="243"/>
      <c r="D643" s="244"/>
      <c r="E643" s="244"/>
      <c r="F643" s="482" t="s">
        <v>354</v>
      </c>
      <c r="G643" s="483"/>
      <c r="H643" s="483"/>
      <c r="I643" s="483"/>
      <c r="J643" s="483"/>
      <c r="K643" s="554">
        <v>0</v>
      </c>
      <c r="L643" s="554"/>
      <c r="M643" s="554">
        <v>0</v>
      </c>
      <c r="N643" s="555"/>
      <c r="O643" s="245"/>
      <c r="P643" s="245"/>
    </row>
    <row r="644" spans="1:16" s="21" customFormat="1" ht="6.6" customHeight="1" thickBot="1" x14ac:dyDescent="0.3">
      <c r="A644" s="6"/>
      <c r="B644" s="6"/>
      <c r="C644" s="6"/>
      <c r="D644" s="6"/>
      <c r="E644" s="6"/>
      <c r="F644" s="263"/>
      <c r="G644" s="71"/>
      <c r="H644" s="71"/>
      <c r="I644" s="71"/>
      <c r="J644" s="71"/>
      <c r="K644" s="71"/>
      <c r="L644" s="71"/>
      <c r="M644" s="71"/>
      <c r="N644" s="264"/>
      <c r="O644" s="6"/>
      <c r="P644" s="6"/>
    </row>
    <row r="645" spans="1:16" s="21" customFormat="1" ht="6.6" customHeight="1" x14ac:dyDescent="0.25">
      <c r="A645" s="6"/>
      <c r="B645" s="6"/>
      <c r="C645" s="6"/>
      <c r="D645" s="6"/>
      <c r="E645" s="6"/>
      <c r="F645" s="6"/>
      <c r="G645" s="6"/>
      <c r="H645" s="6"/>
      <c r="I645" s="6"/>
      <c r="J645" s="6"/>
      <c r="K645" s="6"/>
      <c r="L645" s="6"/>
      <c r="M645" s="6"/>
      <c r="N645" s="6"/>
      <c r="O645" s="6"/>
      <c r="P645" s="6"/>
    </row>
    <row r="646" spans="1:16" s="21" customFormat="1" ht="6.6" customHeight="1" x14ac:dyDescent="0.25">
      <c r="A646" s="6"/>
      <c r="B646" s="6"/>
      <c r="C646" s="6"/>
      <c r="D646" s="6"/>
      <c r="E646" s="6"/>
      <c r="F646" s="6"/>
      <c r="G646" s="6"/>
      <c r="H646" s="6"/>
      <c r="I646" s="6"/>
      <c r="J646" s="6"/>
      <c r="K646" s="6"/>
      <c r="L646" s="6"/>
      <c r="M646" s="6"/>
      <c r="N646" s="6"/>
      <c r="O646" s="6"/>
      <c r="P646" s="6"/>
    </row>
    <row r="647" spans="1:16" s="21" customFormat="1" ht="7.8" customHeight="1" x14ac:dyDescent="0.25">
      <c r="A647" s="6"/>
      <c r="B647" s="6"/>
      <c r="C647" s="6"/>
      <c r="D647" s="6"/>
      <c r="E647" s="6"/>
      <c r="F647" s="6"/>
      <c r="G647" s="6"/>
      <c r="H647" s="6"/>
      <c r="I647" s="6"/>
      <c r="J647" s="6"/>
      <c r="K647" s="6"/>
      <c r="L647" s="6"/>
      <c r="M647" s="6"/>
      <c r="N647" s="6"/>
      <c r="O647" s="6"/>
      <c r="P647" s="6"/>
    </row>
    <row r="648" spans="1:16" ht="12" x14ac:dyDescent="0.25">
      <c r="C648" s="2" t="s">
        <v>474</v>
      </c>
    </row>
    <row r="649" spans="1:16" s="21" customFormat="1" ht="12" x14ac:dyDescent="0.25">
      <c r="A649" s="6"/>
      <c r="B649" s="6"/>
      <c r="C649" s="342" t="s">
        <v>475</v>
      </c>
      <c r="D649" s="445"/>
      <c r="E649" s="445"/>
      <c r="F649" s="445"/>
      <c r="G649" s="445"/>
      <c r="H649" s="445"/>
      <c r="I649" s="445"/>
      <c r="J649" s="445"/>
      <c r="K649" s="445"/>
      <c r="L649" s="445"/>
      <c r="M649" s="445"/>
      <c r="N649" s="445"/>
      <c r="O649" s="504"/>
      <c r="P649" s="504"/>
    </row>
    <row r="650" spans="1:16" s="21" customFormat="1" ht="7.8" customHeight="1" thickBot="1" x14ac:dyDescent="0.3">
      <c r="A650" s="6"/>
      <c r="B650" s="6"/>
      <c r="C650" s="243"/>
      <c r="D650" s="244"/>
      <c r="E650" s="244"/>
      <c r="F650" s="244"/>
      <c r="G650" s="244"/>
      <c r="H650" s="244"/>
      <c r="I650" s="244"/>
      <c r="J650" s="244"/>
      <c r="K650" s="244"/>
      <c r="L650" s="244"/>
      <c r="M650" s="244"/>
      <c r="N650" s="244"/>
      <c r="O650" s="245"/>
      <c r="P650" s="245"/>
    </row>
    <row r="651" spans="1:16" s="21" customFormat="1" ht="12.6" thickBot="1" x14ac:dyDescent="0.3">
      <c r="A651" s="6"/>
      <c r="B651" s="6"/>
      <c r="C651" s="243"/>
      <c r="D651" s="244"/>
      <c r="E651" s="244"/>
      <c r="F651" s="408" t="s">
        <v>258</v>
      </c>
      <c r="G651" s="480"/>
      <c r="H651" s="480"/>
      <c r="I651" s="480"/>
      <c r="J651" s="481"/>
      <c r="K651" s="556">
        <f>K603</f>
        <v>2024</v>
      </c>
      <c r="L651" s="557"/>
      <c r="M651" s="556">
        <f>M603</f>
        <v>2023</v>
      </c>
      <c r="N651" s="557"/>
      <c r="O651" s="245"/>
      <c r="P651" s="245"/>
    </row>
    <row r="652" spans="1:16" s="21" customFormat="1" ht="13.8" thickBot="1" x14ac:dyDescent="0.3">
      <c r="A652" s="6"/>
      <c r="B652" s="6"/>
      <c r="C652" s="243"/>
      <c r="D652" s="244"/>
      <c r="E652" s="244"/>
      <c r="F652" s="265" t="s">
        <v>357</v>
      </c>
      <c r="G652" s="261"/>
      <c r="H652" s="261"/>
      <c r="I652" s="262"/>
      <c r="J652" s="262"/>
      <c r="K652" s="565"/>
      <c r="L652" s="565"/>
      <c r="M652" s="565"/>
      <c r="N652" s="566"/>
      <c r="O652" s="245"/>
      <c r="P652" s="245"/>
    </row>
    <row r="653" spans="1:16" s="21" customFormat="1" ht="13.95" customHeight="1" thickBot="1" x14ac:dyDescent="0.3">
      <c r="A653" s="6"/>
      <c r="B653" s="6"/>
      <c r="C653" s="243"/>
      <c r="D653" s="244"/>
      <c r="E653" s="244"/>
      <c r="F653" s="570" t="s">
        <v>358</v>
      </c>
      <c r="G653" s="571"/>
      <c r="H653" s="571"/>
      <c r="I653" s="571"/>
      <c r="J653" s="571"/>
      <c r="K653" s="571"/>
      <c r="L653" s="571"/>
      <c r="M653" s="571"/>
      <c r="N653" s="572"/>
      <c r="O653" s="245"/>
      <c r="P653" s="245"/>
    </row>
    <row r="654" spans="1:16" s="21" customFormat="1" ht="12" x14ac:dyDescent="0.25">
      <c r="A654" s="6"/>
      <c r="B654" s="6"/>
      <c r="C654" s="243"/>
      <c r="D654" s="244"/>
      <c r="E654" s="244"/>
      <c r="F654" s="484" t="s">
        <v>359</v>
      </c>
      <c r="G654" s="485"/>
      <c r="H654" s="485"/>
      <c r="I654" s="485"/>
      <c r="J654" s="485"/>
      <c r="K654" s="474">
        <v>108000</v>
      </c>
      <c r="L654" s="475"/>
      <c r="M654" s="552">
        <v>9119992.0099999998</v>
      </c>
      <c r="N654" s="553"/>
      <c r="O654" s="245"/>
      <c r="P654" s="245"/>
    </row>
    <row r="655" spans="1:16" s="21" customFormat="1" ht="12" x14ac:dyDescent="0.25">
      <c r="A655" s="6"/>
      <c r="B655" s="6"/>
      <c r="C655" s="243"/>
      <c r="D655" s="244"/>
      <c r="E655" s="244"/>
      <c r="F655" s="484" t="s">
        <v>360</v>
      </c>
      <c r="G655" s="485"/>
      <c r="H655" s="485"/>
      <c r="I655" s="485"/>
      <c r="J655" s="485"/>
      <c r="K655" s="474">
        <f>K654-K657+K656</f>
        <v>248936.79999999981</v>
      </c>
      <c r="L655" s="475"/>
      <c r="M655" s="474">
        <f>M654-M657+M656</f>
        <v>9076903.0899999999</v>
      </c>
      <c r="N655" s="495"/>
      <c r="O655" s="245"/>
      <c r="P655" s="245"/>
    </row>
    <row r="656" spans="1:16" s="21" customFormat="1" ht="12" x14ac:dyDescent="0.25">
      <c r="A656" s="6"/>
      <c r="B656" s="6"/>
      <c r="C656" s="243"/>
      <c r="D656" s="244"/>
      <c r="E656" s="244"/>
      <c r="F656" s="484" t="s">
        <v>361</v>
      </c>
      <c r="G656" s="485"/>
      <c r="H656" s="485"/>
      <c r="I656" s="485"/>
      <c r="J656" s="485"/>
      <c r="K656" s="474">
        <v>6962630.6600000001</v>
      </c>
      <c r="L656" s="475"/>
      <c r="M656" s="494">
        <v>113528.17</v>
      </c>
      <c r="N656" s="495"/>
      <c r="O656" s="245"/>
      <c r="P656" s="245"/>
    </row>
    <row r="657" spans="1:16" s="21" customFormat="1" ht="12" customHeight="1" x14ac:dyDescent="0.25">
      <c r="A657" s="6"/>
      <c r="B657" s="6"/>
      <c r="C657" s="243"/>
      <c r="D657" s="244"/>
      <c r="E657" s="244"/>
      <c r="F657" s="484" t="s">
        <v>362</v>
      </c>
      <c r="G657" s="485"/>
      <c r="H657" s="485"/>
      <c r="I657" s="485"/>
      <c r="J657" s="485"/>
      <c r="K657" s="474">
        <v>6821693.8600000003</v>
      </c>
      <c r="L657" s="475"/>
      <c r="M657" s="494">
        <v>156617.09</v>
      </c>
      <c r="N657" s="495"/>
      <c r="O657" s="245"/>
      <c r="P657" s="245"/>
    </row>
    <row r="658" spans="1:16" s="21" customFormat="1" ht="12" customHeight="1" thickBot="1" x14ac:dyDescent="0.3">
      <c r="A658" s="6"/>
      <c r="B658" s="6"/>
      <c r="C658" s="243"/>
      <c r="D658" s="244"/>
      <c r="E658" s="244"/>
      <c r="F658" s="484" t="s">
        <v>363</v>
      </c>
      <c r="G658" s="485"/>
      <c r="H658" s="485"/>
      <c r="I658" s="485"/>
      <c r="J658" s="485"/>
      <c r="K658" s="474">
        <f>K657</f>
        <v>6821693.8600000003</v>
      </c>
      <c r="L658" s="475"/>
      <c r="M658" s="558">
        <v>156617.09</v>
      </c>
      <c r="N658" s="559"/>
      <c r="O658" s="245"/>
      <c r="P658" s="245"/>
    </row>
    <row r="659" spans="1:16" s="21" customFormat="1" ht="12.6" thickBot="1" x14ac:dyDescent="0.3">
      <c r="A659" s="6"/>
      <c r="B659" s="6"/>
      <c r="C659" s="243"/>
      <c r="D659" s="244"/>
      <c r="E659" s="244"/>
      <c r="F659" s="266"/>
      <c r="G659" s="267"/>
      <c r="H659" s="267"/>
      <c r="I659" s="267"/>
      <c r="J659" s="267"/>
      <c r="K659" s="267"/>
      <c r="L659" s="267"/>
      <c r="M659" s="267"/>
      <c r="N659" s="268"/>
      <c r="O659" s="245"/>
      <c r="P659" s="245"/>
    </row>
    <row r="660" spans="1:16" s="21" customFormat="1" ht="12.6" thickBot="1" x14ac:dyDescent="0.3">
      <c r="A660" s="6"/>
      <c r="B660" s="6"/>
      <c r="C660" s="243"/>
      <c r="D660" s="244"/>
      <c r="E660" s="244"/>
      <c r="F660" s="570" t="s">
        <v>364</v>
      </c>
      <c r="G660" s="571"/>
      <c r="H660" s="571"/>
      <c r="I660" s="571"/>
      <c r="J660" s="571"/>
      <c r="K660" s="571"/>
      <c r="L660" s="571"/>
      <c r="M660" s="571"/>
      <c r="N660" s="572"/>
      <c r="O660" s="245"/>
      <c r="P660" s="245"/>
    </row>
    <row r="661" spans="1:16" s="21" customFormat="1" ht="12" x14ac:dyDescent="0.25">
      <c r="A661" s="6"/>
      <c r="B661" s="6"/>
      <c r="C661" s="243"/>
      <c r="D661" s="244"/>
      <c r="E661" s="244"/>
      <c r="F661" s="484" t="s">
        <v>365</v>
      </c>
      <c r="G661" s="485"/>
      <c r="H661" s="485"/>
      <c r="I661" s="485"/>
      <c r="J661" s="485"/>
      <c r="K661" s="474">
        <v>849558.4</v>
      </c>
      <c r="L661" s="475"/>
      <c r="M661" s="552">
        <v>894278.21</v>
      </c>
      <c r="N661" s="553"/>
      <c r="O661" s="245"/>
      <c r="P661" s="245"/>
    </row>
    <row r="662" spans="1:16" s="21" customFormat="1" ht="12" x14ac:dyDescent="0.25">
      <c r="A662" s="6"/>
      <c r="B662" s="6"/>
      <c r="C662" s="243"/>
      <c r="D662" s="244"/>
      <c r="E662" s="244"/>
      <c r="F662" s="484" t="s">
        <v>366</v>
      </c>
      <c r="G662" s="485"/>
      <c r="H662" s="485"/>
      <c r="I662" s="485"/>
      <c r="J662" s="485"/>
      <c r="K662" s="474">
        <f>K661-K667+K663</f>
        <v>4763675.54</v>
      </c>
      <c r="L662" s="475"/>
      <c r="M662" s="494">
        <v>86157.43</v>
      </c>
      <c r="N662" s="495"/>
      <c r="O662" s="245"/>
      <c r="P662" s="245"/>
    </row>
    <row r="663" spans="1:16" s="21" customFormat="1" ht="12" x14ac:dyDescent="0.25">
      <c r="A663" s="6"/>
      <c r="B663" s="6"/>
      <c r="C663" s="243"/>
      <c r="D663" s="244"/>
      <c r="E663" s="244"/>
      <c r="F663" s="484" t="s">
        <v>367</v>
      </c>
      <c r="G663" s="485"/>
      <c r="H663" s="485"/>
      <c r="I663" s="485"/>
      <c r="J663" s="485"/>
      <c r="K663" s="474">
        <v>5212851.0199999996</v>
      </c>
      <c r="L663" s="475"/>
      <c r="M663" s="494">
        <v>0</v>
      </c>
      <c r="N663" s="495"/>
      <c r="O663" s="245"/>
      <c r="P663" s="245"/>
    </row>
    <row r="664" spans="1:16" s="21" customFormat="1" ht="12" x14ac:dyDescent="0.25">
      <c r="A664" s="6"/>
      <c r="B664" s="6"/>
      <c r="C664" s="243"/>
      <c r="D664" s="244"/>
      <c r="E664" s="244"/>
      <c r="F664" s="484" t="s">
        <v>368</v>
      </c>
      <c r="G664" s="485"/>
      <c r="H664" s="485"/>
      <c r="I664" s="485"/>
      <c r="J664" s="485"/>
      <c r="K664" s="474">
        <v>1298733.8799999999</v>
      </c>
      <c r="L664" s="475"/>
      <c r="M664" s="494">
        <v>808120.78</v>
      </c>
      <c r="N664" s="495"/>
      <c r="O664" s="245"/>
      <c r="P664" s="245"/>
    </row>
    <row r="665" spans="1:16" s="21" customFormat="1" ht="12" x14ac:dyDescent="0.25">
      <c r="A665" s="6"/>
      <c r="B665" s="6"/>
      <c r="C665" s="243"/>
      <c r="D665" s="244"/>
      <c r="E665" s="244"/>
      <c r="F665" s="484" t="s">
        <v>369</v>
      </c>
      <c r="G665" s="485"/>
      <c r="H665" s="485"/>
      <c r="I665" s="485"/>
      <c r="J665" s="485"/>
      <c r="K665" s="474">
        <f>K664</f>
        <v>1298733.8799999999</v>
      </c>
      <c r="L665" s="475"/>
      <c r="M665" s="494">
        <f>M664</f>
        <v>808120.78</v>
      </c>
      <c r="N665" s="495"/>
      <c r="O665" s="245"/>
      <c r="P665" s="245"/>
    </row>
    <row r="666" spans="1:16" s="21" customFormat="1" ht="12" x14ac:dyDescent="0.25">
      <c r="A666" s="6"/>
      <c r="B666" s="6"/>
      <c r="C666" s="243"/>
      <c r="D666" s="244"/>
      <c r="E666" s="244"/>
      <c r="F666" s="484" t="s">
        <v>370</v>
      </c>
      <c r="G666" s="485"/>
      <c r="H666" s="485"/>
      <c r="I666" s="485"/>
      <c r="J666" s="485"/>
      <c r="K666" s="474">
        <f>K665</f>
        <v>1298733.8799999999</v>
      </c>
      <c r="L666" s="475"/>
      <c r="M666" s="494">
        <f>M665</f>
        <v>808120.78</v>
      </c>
      <c r="N666" s="495"/>
      <c r="O666" s="245"/>
      <c r="P666" s="245"/>
    </row>
    <row r="667" spans="1:16" s="21" customFormat="1" ht="12.6" thickBot="1" x14ac:dyDescent="0.3">
      <c r="A667" s="6"/>
      <c r="B667" s="6"/>
      <c r="C667" s="243"/>
      <c r="D667" s="244"/>
      <c r="E667" s="244"/>
      <c r="F667" s="484" t="s">
        <v>371</v>
      </c>
      <c r="G667" s="485"/>
      <c r="H667" s="485"/>
      <c r="I667" s="485"/>
      <c r="J667" s="485"/>
      <c r="K667" s="474">
        <f>K664</f>
        <v>1298733.8799999999</v>
      </c>
      <c r="L667" s="475"/>
      <c r="M667" s="558">
        <f>M666</f>
        <v>808120.78</v>
      </c>
      <c r="N667" s="559"/>
      <c r="O667" s="245"/>
      <c r="P667" s="245"/>
    </row>
    <row r="668" spans="1:16" s="21" customFormat="1" ht="4.95" customHeight="1" thickBot="1" x14ac:dyDescent="0.3">
      <c r="A668" s="6"/>
      <c r="B668" s="6"/>
      <c r="C668" s="243"/>
      <c r="D668" s="244"/>
      <c r="E668" s="244"/>
      <c r="F668" s="269"/>
      <c r="G668" s="270"/>
      <c r="H668" s="270"/>
      <c r="I668" s="270"/>
      <c r="J668" s="270"/>
      <c r="K668" s="270"/>
      <c r="L668" s="270"/>
      <c r="M668" s="270"/>
      <c r="N668" s="271"/>
      <c r="O668" s="245"/>
      <c r="P668" s="245"/>
    </row>
    <row r="669" spans="1:16" s="21" customFormat="1" ht="7.8" customHeight="1" x14ac:dyDescent="0.25">
      <c r="A669" s="6"/>
      <c r="B669" s="6"/>
      <c r="C669" s="243"/>
      <c r="D669" s="244"/>
      <c r="E669" s="244"/>
      <c r="F669" s="244"/>
      <c r="G669" s="244"/>
      <c r="H669" s="244"/>
      <c r="I669" s="244"/>
      <c r="J669" s="244"/>
      <c r="K669" s="244"/>
      <c r="L669" s="244"/>
      <c r="M669" s="244"/>
      <c r="N669" s="244"/>
      <c r="O669" s="245"/>
      <c r="P669" s="245"/>
    </row>
    <row r="670" spans="1:16" ht="22.2" customHeight="1" x14ac:dyDescent="0.25">
      <c r="C670" s="342" t="s">
        <v>513</v>
      </c>
      <c r="D670" s="342"/>
      <c r="E670" s="342"/>
      <c r="F670" s="342"/>
      <c r="G670" s="342"/>
      <c r="H670" s="342"/>
      <c r="I670" s="342"/>
      <c r="J670" s="342"/>
      <c r="K670" s="342"/>
      <c r="L670" s="342"/>
      <c r="M670" s="342"/>
      <c r="N670" s="342"/>
      <c r="O670" s="342"/>
      <c r="P670" s="342"/>
    </row>
    <row r="671" spans="1:16" ht="12" customHeight="1" x14ac:dyDescent="0.25">
      <c r="C671" s="279"/>
      <c r="D671" s="279"/>
      <c r="E671" s="279"/>
      <c r="F671" s="279"/>
      <c r="G671" s="279"/>
      <c r="H671" s="279"/>
      <c r="I671" s="279"/>
      <c r="J671" s="279"/>
      <c r="K671" s="279"/>
      <c r="L671" s="279"/>
      <c r="M671" s="279"/>
      <c r="N671" s="279"/>
      <c r="O671" s="279"/>
      <c r="P671" s="279"/>
    </row>
    <row r="672" spans="1:16" ht="12" customHeight="1" x14ac:dyDescent="0.25">
      <c r="C672" s="337"/>
      <c r="D672" s="337"/>
      <c r="E672" s="337"/>
      <c r="F672" s="337"/>
      <c r="G672" s="337"/>
      <c r="H672" s="337"/>
      <c r="I672" s="337"/>
      <c r="J672" s="337"/>
      <c r="K672" s="337"/>
      <c r="L672" s="337"/>
      <c r="M672" s="337"/>
      <c r="N672" s="337"/>
      <c r="O672" s="337"/>
      <c r="P672" s="337"/>
    </row>
    <row r="673" spans="3:16" ht="12" customHeight="1" x14ac:dyDescent="0.25">
      <c r="C673" s="337"/>
      <c r="D673" s="337"/>
      <c r="E673" s="337"/>
      <c r="F673" s="337"/>
      <c r="G673" s="337"/>
      <c r="H673" s="337"/>
      <c r="I673" s="337"/>
      <c r="J673" s="337"/>
      <c r="K673" s="337"/>
      <c r="L673" s="337"/>
      <c r="M673" s="337"/>
      <c r="N673" s="337"/>
      <c r="O673" s="337"/>
      <c r="P673" s="337"/>
    </row>
    <row r="674" spans="3:16" ht="12" customHeight="1" x14ac:dyDescent="0.25">
      <c r="C674" s="337"/>
      <c r="D674" s="337"/>
      <c r="E674" s="337"/>
      <c r="F674" s="337"/>
      <c r="G674" s="337"/>
      <c r="H674" s="337"/>
      <c r="I674" s="337"/>
      <c r="J674" s="337"/>
      <c r="K674" s="337"/>
      <c r="L674" s="337"/>
      <c r="M674" s="337"/>
      <c r="N674" s="337"/>
      <c r="O674" s="337"/>
      <c r="P674" s="337"/>
    </row>
    <row r="675" spans="3:16" ht="4.95" customHeight="1" x14ac:dyDescent="0.25">
      <c r="C675" s="187"/>
      <c r="D675" s="176"/>
      <c r="E675" s="176"/>
      <c r="F675" s="176"/>
      <c r="G675" s="176"/>
      <c r="H675" s="176"/>
      <c r="I675" s="176"/>
      <c r="J675" s="176"/>
      <c r="K675" s="176"/>
      <c r="L675" s="176"/>
      <c r="M675" s="176"/>
      <c r="N675" s="176"/>
      <c r="O675" s="176"/>
      <c r="P675" s="176"/>
    </row>
    <row r="676" spans="3:16" ht="4.95" customHeight="1" x14ac:dyDescent="0.25">
      <c r="C676" s="187"/>
      <c r="D676" s="176"/>
      <c r="E676" s="176"/>
      <c r="F676" s="176"/>
      <c r="G676" s="176"/>
      <c r="H676" s="176"/>
      <c r="I676" s="176"/>
      <c r="J676" s="176"/>
      <c r="K676" s="176"/>
      <c r="L676" s="176"/>
      <c r="M676" s="176"/>
      <c r="N676" s="176"/>
      <c r="O676" s="176"/>
      <c r="P676" s="176"/>
    </row>
    <row r="677" spans="3:16" ht="13.2" x14ac:dyDescent="0.25">
      <c r="C677" s="470" t="s">
        <v>156</v>
      </c>
      <c r="D677" s="471"/>
      <c r="E677" s="471"/>
      <c r="F677" s="471"/>
      <c r="G677" s="471"/>
      <c r="H677" s="471"/>
      <c r="I677" s="471"/>
      <c r="J677" s="471"/>
      <c r="K677" s="471"/>
      <c r="L677" s="471"/>
      <c r="M677" s="471"/>
      <c r="N677" s="471"/>
      <c r="O677" s="471"/>
      <c r="P677" s="471"/>
    </row>
  </sheetData>
  <sortState xmlns:xlrd2="http://schemas.microsoft.com/office/spreadsheetml/2017/richdata2" ref="A1:P1">
    <sortCondition ref="A1"/>
  </sortState>
  <mergeCells count="1012">
    <mergeCell ref="C670:P670"/>
    <mergeCell ref="E214:K214"/>
    <mergeCell ref="L214:N214"/>
    <mergeCell ref="E215:K215"/>
    <mergeCell ref="L215:N215"/>
    <mergeCell ref="C218:P218"/>
    <mergeCell ref="C221:P221"/>
    <mergeCell ref="D239:I239"/>
    <mergeCell ref="J239:L239"/>
    <mergeCell ref="M239:O239"/>
    <mergeCell ref="C351:P351"/>
    <mergeCell ref="C354:P354"/>
    <mergeCell ref="E569:H569"/>
    <mergeCell ref="I569:K569"/>
    <mergeCell ref="L569:N569"/>
    <mergeCell ref="D200:L200"/>
    <mergeCell ref="M200:O200"/>
    <mergeCell ref="D201:L201"/>
    <mergeCell ref="M201:O201"/>
    <mergeCell ref="D202:L202"/>
    <mergeCell ref="M202:O202"/>
    <mergeCell ref="C205:P205"/>
    <mergeCell ref="C207:P207"/>
    <mergeCell ref="E209:K209"/>
    <mergeCell ref="L209:N209"/>
    <mergeCell ref="E210:K210"/>
    <mergeCell ref="L210:N210"/>
    <mergeCell ref="E211:K211"/>
    <mergeCell ref="L211:N211"/>
    <mergeCell ref="E212:K212"/>
    <mergeCell ref="L212:N212"/>
    <mergeCell ref="E213:K213"/>
    <mergeCell ref="L213:N213"/>
    <mergeCell ref="C185:P185"/>
    <mergeCell ref="D187:L187"/>
    <mergeCell ref="M187:O187"/>
    <mergeCell ref="D188:L188"/>
    <mergeCell ref="M188:O188"/>
    <mergeCell ref="D189:L189"/>
    <mergeCell ref="M189:O189"/>
    <mergeCell ref="D190:L190"/>
    <mergeCell ref="M190:O190"/>
    <mergeCell ref="C192:P192"/>
    <mergeCell ref="C195:P195"/>
    <mergeCell ref="D197:L197"/>
    <mergeCell ref="M197:O197"/>
    <mergeCell ref="D198:L198"/>
    <mergeCell ref="M198:O198"/>
    <mergeCell ref="D199:L199"/>
    <mergeCell ref="M199:O199"/>
    <mergeCell ref="C23:P23"/>
    <mergeCell ref="M643:N643"/>
    <mergeCell ref="F637:J637"/>
    <mergeCell ref="F640:J640"/>
    <mergeCell ref="M641:N641"/>
    <mergeCell ref="M642:N642"/>
    <mergeCell ref="K610:L610"/>
    <mergeCell ref="K603:L603"/>
    <mergeCell ref="C500:G500"/>
    <mergeCell ref="H500:J500"/>
    <mergeCell ref="K629:L629"/>
    <mergeCell ref="K630:L630"/>
    <mergeCell ref="K631:L631"/>
    <mergeCell ref="K632:L632"/>
    <mergeCell ref="K633:L633"/>
    <mergeCell ref="K634:L634"/>
    <mergeCell ref="D419:I419"/>
    <mergeCell ref="J419:L419"/>
    <mergeCell ref="M419:O419"/>
    <mergeCell ref="F616:J616"/>
    <mergeCell ref="F619:J619"/>
    <mergeCell ref="L567:N567"/>
    <mergeCell ref="E590:H590"/>
    <mergeCell ref="L571:N571"/>
    <mergeCell ref="C577:P577"/>
    <mergeCell ref="M608:N608"/>
    <mergeCell ref="L570:N570"/>
    <mergeCell ref="C578:P578"/>
    <mergeCell ref="C580:P580"/>
    <mergeCell ref="I588:K588"/>
    <mergeCell ref="K529:L529"/>
    <mergeCell ref="M620:N620"/>
    <mergeCell ref="F641:J641"/>
    <mergeCell ref="F642:J642"/>
    <mergeCell ref="D317:H317"/>
    <mergeCell ref="I317:J317"/>
    <mergeCell ref="K317:L317"/>
    <mergeCell ref="L367:N367"/>
    <mergeCell ref="D498:E498"/>
    <mergeCell ref="F498:G498"/>
    <mergeCell ref="H498:J498"/>
    <mergeCell ref="K498:O498"/>
    <mergeCell ref="I572:K572"/>
    <mergeCell ref="I567:K567"/>
    <mergeCell ref="E568:H568"/>
    <mergeCell ref="F623:J623"/>
    <mergeCell ref="F624:J624"/>
    <mergeCell ref="F618:J618"/>
    <mergeCell ref="K612:L612"/>
    <mergeCell ref="K638:L638"/>
    <mergeCell ref="K639:L639"/>
    <mergeCell ref="K614:L614"/>
    <mergeCell ref="K615:L615"/>
    <mergeCell ref="E571:H571"/>
    <mergeCell ref="E570:H570"/>
    <mergeCell ref="K604:L604"/>
    <mergeCell ref="I568:K568"/>
    <mergeCell ref="L568:N568"/>
    <mergeCell ref="C542:P542"/>
    <mergeCell ref="E567:H567"/>
    <mergeCell ref="C358:P358"/>
    <mergeCell ref="F629:J629"/>
    <mergeCell ref="K618:L618"/>
    <mergeCell ref="K623:L623"/>
    <mergeCell ref="C565:P565"/>
    <mergeCell ref="K539:L539"/>
    <mergeCell ref="L548:M548"/>
    <mergeCell ref="L550:M550"/>
    <mergeCell ref="F611:J611"/>
    <mergeCell ref="K611:L611"/>
    <mergeCell ref="K613:L613"/>
    <mergeCell ref="F608:J608"/>
    <mergeCell ref="K608:L608"/>
    <mergeCell ref="F609:J609"/>
    <mergeCell ref="K609:L609"/>
    <mergeCell ref="F610:J610"/>
    <mergeCell ref="F617:J617"/>
    <mergeCell ref="F606:J606"/>
    <mergeCell ref="K605:L605"/>
    <mergeCell ref="K617:L617"/>
    <mergeCell ref="K619:L619"/>
    <mergeCell ref="I570:K570"/>
    <mergeCell ref="M616:N616"/>
    <mergeCell ref="M617:N617"/>
    <mergeCell ref="M618:N618"/>
    <mergeCell ref="M619:N619"/>
    <mergeCell ref="F614:J614"/>
    <mergeCell ref="F615:J615"/>
    <mergeCell ref="M603:N603"/>
    <mergeCell ref="I587:K587"/>
    <mergeCell ref="C601:P601"/>
    <mergeCell ref="M609:N609"/>
    <mergeCell ref="M610:N610"/>
    <mergeCell ref="M611:N611"/>
    <mergeCell ref="E582:H582"/>
    <mergeCell ref="I582:K582"/>
    <mergeCell ref="F533:J533"/>
    <mergeCell ref="L572:N572"/>
    <mergeCell ref="I571:K571"/>
    <mergeCell ref="E572:H572"/>
    <mergeCell ref="E587:H587"/>
    <mergeCell ref="C509:G509"/>
    <mergeCell ref="D503:G503"/>
    <mergeCell ref="D504:G504"/>
    <mergeCell ref="K494:O494"/>
    <mergeCell ref="F465:G465"/>
    <mergeCell ref="F469:G469"/>
    <mergeCell ref="L551:M551"/>
    <mergeCell ref="C595:P595"/>
    <mergeCell ref="F478:G478"/>
    <mergeCell ref="H478:J478"/>
    <mergeCell ref="H485:J485"/>
    <mergeCell ref="D479:E479"/>
    <mergeCell ref="F479:G479"/>
    <mergeCell ref="K484:O484"/>
    <mergeCell ref="H486:J486"/>
    <mergeCell ref="K486:O486"/>
    <mergeCell ref="K528:L528"/>
    <mergeCell ref="D483:E483"/>
    <mergeCell ref="H496:J496"/>
    <mergeCell ref="K527:L527"/>
    <mergeCell ref="F485:G485"/>
    <mergeCell ref="M522:O522"/>
    <mergeCell ref="K485:O485"/>
    <mergeCell ref="F474:G474"/>
    <mergeCell ref="D486:E486"/>
    <mergeCell ref="K479:O479"/>
    <mergeCell ref="D472:E472"/>
    <mergeCell ref="H492:J492"/>
    <mergeCell ref="K492:O492"/>
    <mergeCell ref="K530:L530"/>
    <mergeCell ref="C501:G501"/>
    <mergeCell ref="C481:G481"/>
    <mergeCell ref="F461:G461"/>
    <mergeCell ref="K476:O476"/>
    <mergeCell ref="D476:E476"/>
    <mergeCell ref="D470:E470"/>
    <mergeCell ref="H466:J466"/>
    <mergeCell ref="K463:O463"/>
    <mergeCell ref="H484:J484"/>
    <mergeCell ref="H470:J470"/>
    <mergeCell ref="D488:E488"/>
    <mergeCell ref="F488:G488"/>
    <mergeCell ref="D485:E485"/>
    <mergeCell ref="D493:E493"/>
    <mergeCell ref="C496:G496"/>
    <mergeCell ref="H491:J491"/>
    <mergeCell ref="K491:O491"/>
    <mergeCell ref="F493:G493"/>
    <mergeCell ref="K472:O472"/>
    <mergeCell ref="F470:G470"/>
    <mergeCell ref="H469:J469"/>
    <mergeCell ref="H488:J488"/>
    <mergeCell ref="H504:J504"/>
    <mergeCell ref="D522:L522"/>
    <mergeCell ref="H464:J464"/>
    <mergeCell ref="K475:O475"/>
    <mergeCell ref="E584:H584"/>
    <mergeCell ref="I584:K584"/>
    <mergeCell ref="E585:H585"/>
    <mergeCell ref="I585:K585"/>
    <mergeCell ref="E583:H583"/>
    <mergeCell ref="I583:K583"/>
    <mergeCell ref="H457:J457"/>
    <mergeCell ref="H458:J458"/>
    <mergeCell ref="H465:I465"/>
    <mergeCell ref="F463:G463"/>
    <mergeCell ref="D465:E465"/>
    <mergeCell ref="D477:E477"/>
    <mergeCell ref="H456:J456"/>
    <mergeCell ref="D471:E471"/>
    <mergeCell ref="K477:O477"/>
    <mergeCell ref="K469:O469"/>
    <mergeCell ref="H460:J460"/>
    <mergeCell ref="H461:J461"/>
    <mergeCell ref="H462:J462"/>
    <mergeCell ref="H463:J463"/>
    <mergeCell ref="D463:E463"/>
    <mergeCell ref="C574:P574"/>
    <mergeCell ref="C558:P558"/>
    <mergeCell ref="C559:P559"/>
    <mergeCell ref="D521:L521"/>
    <mergeCell ref="M521:O521"/>
    <mergeCell ref="D489:E489"/>
    <mergeCell ref="K488:O488"/>
    <mergeCell ref="H487:J487"/>
    <mergeCell ref="K487:O487"/>
    <mergeCell ref="D491:E491"/>
    <mergeCell ref="F491:G491"/>
    <mergeCell ref="I590:K590"/>
    <mergeCell ref="A593:P593"/>
    <mergeCell ref="K621:L621"/>
    <mergeCell ref="K622:L622"/>
    <mergeCell ref="K637:L637"/>
    <mergeCell ref="F622:J622"/>
    <mergeCell ref="F636:J636"/>
    <mergeCell ref="K532:L532"/>
    <mergeCell ref="K533:L533"/>
    <mergeCell ref="D505:G505"/>
    <mergeCell ref="H509:J509"/>
    <mergeCell ref="K493:O493"/>
    <mergeCell ref="D492:E492"/>
    <mergeCell ref="F492:G492"/>
    <mergeCell ref="H493:J493"/>
    <mergeCell ref="F625:J625"/>
    <mergeCell ref="F628:J628"/>
    <mergeCell ref="K625:L625"/>
    <mergeCell ref="K628:L628"/>
    <mergeCell ref="M629:N629"/>
    <mergeCell ref="M630:N630"/>
    <mergeCell ref="M631:N631"/>
    <mergeCell ref="M604:N604"/>
    <mergeCell ref="K616:L616"/>
    <mergeCell ref="M605:N605"/>
    <mergeCell ref="M606:N606"/>
    <mergeCell ref="M607:N607"/>
    <mergeCell ref="C518:P518"/>
    <mergeCell ref="L549:M549"/>
    <mergeCell ref="F494:G494"/>
    <mergeCell ref="H494:J494"/>
    <mergeCell ref="H505:J505"/>
    <mergeCell ref="M663:N663"/>
    <mergeCell ref="F664:J664"/>
    <mergeCell ref="K664:L664"/>
    <mergeCell ref="M664:N664"/>
    <mergeCell ref="M655:N655"/>
    <mergeCell ref="K663:L663"/>
    <mergeCell ref="F656:J656"/>
    <mergeCell ref="K655:L655"/>
    <mergeCell ref="M636:N636"/>
    <mergeCell ref="M637:N637"/>
    <mergeCell ref="M638:N638"/>
    <mergeCell ref="M639:N639"/>
    <mergeCell ref="K635:L635"/>
    <mergeCell ref="K636:L636"/>
    <mergeCell ref="C507:G507"/>
    <mergeCell ref="F658:J658"/>
    <mergeCell ref="K657:L657"/>
    <mergeCell ref="K661:L661"/>
    <mergeCell ref="M661:N661"/>
    <mergeCell ref="K656:L656"/>
    <mergeCell ref="M656:N656"/>
    <mergeCell ref="M658:N658"/>
    <mergeCell ref="F660:N660"/>
    <mergeCell ref="F661:J661"/>
    <mergeCell ref="F653:N653"/>
    <mergeCell ref="F655:J655"/>
    <mergeCell ref="F632:J632"/>
    <mergeCell ref="M623:N623"/>
    <mergeCell ref="M624:N624"/>
    <mergeCell ref="M625:N625"/>
    <mergeCell ref="M632:N632"/>
    <mergeCell ref="M633:N633"/>
    <mergeCell ref="F666:J666"/>
    <mergeCell ref="F667:J667"/>
    <mergeCell ref="K666:L666"/>
    <mergeCell ref="M666:N666"/>
    <mergeCell ref="K667:L667"/>
    <mergeCell ref="M614:N614"/>
    <mergeCell ref="M615:N615"/>
    <mergeCell ref="K651:L651"/>
    <mergeCell ref="M651:N651"/>
    <mergeCell ref="M667:N667"/>
    <mergeCell ref="F662:J662"/>
    <mergeCell ref="K662:L662"/>
    <mergeCell ref="M662:N662"/>
    <mergeCell ref="K643:L643"/>
    <mergeCell ref="F627:J627"/>
    <mergeCell ref="K626:L626"/>
    <mergeCell ref="K627:L627"/>
    <mergeCell ref="M626:N626"/>
    <mergeCell ref="M627:N627"/>
    <mergeCell ref="F633:J633"/>
    <mergeCell ref="K652:L652"/>
    <mergeCell ref="K642:L642"/>
    <mergeCell ref="F651:J651"/>
    <mergeCell ref="M652:N652"/>
    <mergeCell ref="K640:L640"/>
    <mergeCell ref="K641:L641"/>
    <mergeCell ref="M634:N634"/>
    <mergeCell ref="M635:N635"/>
    <mergeCell ref="F635:J635"/>
    <mergeCell ref="M628:N628"/>
    <mergeCell ref="K624:L624"/>
    <mergeCell ref="K620:L620"/>
    <mergeCell ref="F654:J654"/>
    <mergeCell ref="K654:L654"/>
    <mergeCell ref="M654:N654"/>
    <mergeCell ref="F657:J657"/>
    <mergeCell ref="M657:N657"/>
    <mergeCell ref="C649:P649"/>
    <mergeCell ref="G308:H308"/>
    <mergeCell ref="I308:J308"/>
    <mergeCell ref="D396:I396"/>
    <mergeCell ref="M403:O403"/>
    <mergeCell ref="E311:F311"/>
    <mergeCell ref="G311:H311"/>
    <mergeCell ref="I311:J311"/>
    <mergeCell ref="J403:L403"/>
    <mergeCell ref="K311:N311"/>
    <mergeCell ref="C380:H380"/>
    <mergeCell ref="M398:O398"/>
    <mergeCell ref="M397:O397"/>
    <mergeCell ref="M411:O411"/>
    <mergeCell ref="J402:L402"/>
    <mergeCell ref="M402:O402"/>
    <mergeCell ref="D403:I403"/>
    <mergeCell ref="J399:L399"/>
    <mergeCell ref="M640:N640"/>
    <mergeCell ref="M621:N621"/>
    <mergeCell ref="M622:N622"/>
    <mergeCell ref="F472:G472"/>
    <mergeCell ref="D394:I394"/>
    <mergeCell ref="J394:L394"/>
    <mergeCell ref="J411:L411"/>
    <mergeCell ref="D411:I411"/>
    <mergeCell ref="K308:N308"/>
    <mergeCell ref="D399:I399"/>
    <mergeCell ref="C336:I336"/>
    <mergeCell ref="J336:L336"/>
    <mergeCell ref="M336:O336"/>
    <mergeCell ref="H339:J339"/>
    <mergeCell ref="M395:O395"/>
    <mergeCell ref="D400:I400"/>
    <mergeCell ref="C357:H357"/>
    <mergeCell ref="J398:L398"/>
    <mergeCell ref="L366:N366"/>
    <mergeCell ref="E322:H322"/>
    <mergeCell ref="C333:I333"/>
    <mergeCell ref="D339:G339"/>
    <mergeCell ref="K339:M339"/>
    <mergeCell ref="L383:N383"/>
    <mergeCell ref="J392:L392"/>
    <mergeCell ref="L381:N381"/>
    <mergeCell ref="C382:H382"/>
    <mergeCell ref="I332:J332"/>
    <mergeCell ref="K332:L332"/>
    <mergeCell ref="D326:H326"/>
    <mergeCell ref="I382:K382"/>
    <mergeCell ref="L382:N382"/>
    <mergeCell ref="E284:F284"/>
    <mergeCell ref="G284:H284"/>
    <mergeCell ref="E270:F270"/>
    <mergeCell ref="C268:P268"/>
    <mergeCell ref="K273:N273"/>
    <mergeCell ref="K274:N274"/>
    <mergeCell ref="K277:N277"/>
    <mergeCell ref="K278:N278"/>
    <mergeCell ref="E275:F275"/>
    <mergeCell ref="G278:H278"/>
    <mergeCell ref="E279:F279"/>
    <mergeCell ref="K275:N275"/>
    <mergeCell ref="K276:N276"/>
    <mergeCell ref="G277:H277"/>
    <mergeCell ref="I280:J280"/>
    <mergeCell ref="G275:H275"/>
    <mergeCell ref="E276:F276"/>
    <mergeCell ref="I271:J271"/>
    <mergeCell ref="I272:J272"/>
    <mergeCell ref="I273:J273"/>
    <mergeCell ref="G274:H274"/>
    <mergeCell ref="G279:H279"/>
    <mergeCell ref="E281:F281"/>
    <mergeCell ref="G296:H296"/>
    <mergeCell ref="G272:H272"/>
    <mergeCell ref="E273:F273"/>
    <mergeCell ref="G273:H273"/>
    <mergeCell ref="K272:N272"/>
    <mergeCell ref="E274:F274"/>
    <mergeCell ref="D395:I395"/>
    <mergeCell ref="J395:L395"/>
    <mergeCell ref="E308:F308"/>
    <mergeCell ref="F251:J251"/>
    <mergeCell ref="K251:M251"/>
    <mergeCell ref="F259:J259"/>
    <mergeCell ref="K271:N271"/>
    <mergeCell ref="E286:F286"/>
    <mergeCell ref="I295:J295"/>
    <mergeCell ref="K293:N293"/>
    <mergeCell ref="E290:F290"/>
    <mergeCell ref="G290:H290"/>
    <mergeCell ref="G281:H281"/>
    <mergeCell ref="I281:J281"/>
    <mergeCell ref="I285:J285"/>
    <mergeCell ref="K285:N285"/>
    <mergeCell ref="G295:H295"/>
    <mergeCell ref="C254:P254"/>
    <mergeCell ref="I270:J270"/>
    <mergeCell ref="K270:N270"/>
    <mergeCell ref="I274:J274"/>
    <mergeCell ref="G270:H270"/>
    <mergeCell ref="E271:F271"/>
    <mergeCell ref="G291:H291"/>
    <mergeCell ref="I291:J291"/>
    <mergeCell ref="I282:J282"/>
    <mergeCell ref="K291:N291"/>
    <mergeCell ref="G294:H294"/>
    <mergeCell ref="I294:J294"/>
    <mergeCell ref="K294:N294"/>
    <mergeCell ref="E295:F295"/>
    <mergeCell ref="G271:H271"/>
    <mergeCell ref="E272:F272"/>
    <mergeCell ref="E277:F277"/>
    <mergeCell ref="K284:L284"/>
    <mergeCell ref="K258:M258"/>
    <mergeCell ref="E289:F289"/>
    <mergeCell ref="G289:H289"/>
    <mergeCell ref="I289:J289"/>
    <mergeCell ref="K289:N289"/>
    <mergeCell ref="I275:J275"/>
    <mergeCell ref="I276:J276"/>
    <mergeCell ref="K282:L282"/>
    <mergeCell ref="I283:J283"/>
    <mergeCell ref="K283:L283"/>
    <mergeCell ref="I287:J287"/>
    <mergeCell ref="K287:N287"/>
    <mergeCell ref="G287:H287"/>
    <mergeCell ref="D283:H283"/>
    <mergeCell ref="E287:F287"/>
    <mergeCell ref="G280:H280"/>
    <mergeCell ref="I284:J284"/>
    <mergeCell ref="E282:F282"/>
    <mergeCell ref="G282:H282"/>
    <mergeCell ref="E285:F285"/>
    <mergeCell ref="G285:H285"/>
    <mergeCell ref="K279:N279"/>
    <mergeCell ref="K280:N280"/>
    <mergeCell ref="K288:N288"/>
    <mergeCell ref="I277:J277"/>
    <mergeCell ref="I278:J278"/>
    <mergeCell ref="I279:J279"/>
    <mergeCell ref="K286:N286"/>
    <mergeCell ref="G286:H286"/>
    <mergeCell ref="L368:N368"/>
    <mergeCell ref="J393:L393"/>
    <mergeCell ref="I384:K384"/>
    <mergeCell ref="L384:N384"/>
    <mergeCell ref="C385:H385"/>
    <mergeCell ref="I385:K385"/>
    <mergeCell ref="L385:N385"/>
    <mergeCell ref="C368:H368"/>
    <mergeCell ref="I381:K381"/>
    <mergeCell ref="C348:P348"/>
    <mergeCell ref="I367:K367"/>
    <mergeCell ref="C390:P390"/>
    <mergeCell ref="L365:N365"/>
    <mergeCell ref="C366:H366"/>
    <mergeCell ref="C374:P374"/>
    <mergeCell ref="C377:P377"/>
    <mergeCell ref="K313:L313"/>
    <mergeCell ref="E332:F332"/>
    <mergeCell ref="J334:L334"/>
    <mergeCell ref="M334:O334"/>
    <mergeCell ref="I321:J321"/>
    <mergeCell ref="D341:G341"/>
    <mergeCell ref="M335:O335"/>
    <mergeCell ref="C335:I335"/>
    <mergeCell ref="J335:L335"/>
    <mergeCell ref="I320:J320"/>
    <mergeCell ref="K295:N295"/>
    <mergeCell ref="E307:F307"/>
    <mergeCell ref="G307:H307"/>
    <mergeCell ref="E315:F315"/>
    <mergeCell ref="G315:H315"/>
    <mergeCell ref="E320:H320"/>
    <mergeCell ref="K307:N307"/>
    <mergeCell ref="E278:F278"/>
    <mergeCell ref="K281:N281"/>
    <mergeCell ref="E280:F280"/>
    <mergeCell ref="A172:P172"/>
    <mergeCell ref="M242:O242"/>
    <mergeCell ref="D242:I242"/>
    <mergeCell ref="J242:L242"/>
    <mergeCell ref="M241:O241"/>
    <mergeCell ref="J240:L240"/>
    <mergeCell ref="M240:O240"/>
    <mergeCell ref="G276:H276"/>
    <mergeCell ref="F260:J260"/>
    <mergeCell ref="K260:M260"/>
    <mergeCell ref="K259:M259"/>
    <mergeCell ref="C245:P245"/>
    <mergeCell ref="F256:J256"/>
    <mergeCell ref="K256:M256"/>
    <mergeCell ref="F257:J257"/>
    <mergeCell ref="K257:M257"/>
    <mergeCell ref="F258:J258"/>
    <mergeCell ref="F247:J247"/>
    <mergeCell ref="I307:J307"/>
    <mergeCell ref="I318:J318"/>
    <mergeCell ref="K318:L318"/>
    <mergeCell ref="K247:M247"/>
    <mergeCell ref="F248:J248"/>
    <mergeCell ref="K248:M248"/>
    <mergeCell ref="F249:J249"/>
    <mergeCell ref="K249:M249"/>
    <mergeCell ref="F250:J250"/>
    <mergeCell ref="K250:M250"/>
    <mergeCell ref="C230:P230"/>
    <mergeCell ref="C232:P232"/>
    <mergeCell ref="D241:I241"/>
    <mergeCell ref="J241:L241"/>
    <mergeCell ref="D240:I240"/>
    <mergeCell ref="A1:P1"/>
    <mergeCell ref="M237:O237"/>
    <mergeCell ref="D237:I237"/>
    <mergeCell ref="J237:L237"/>
    <mergeCell ref="B3:P5"/>
    <mergeCell ref="D238:I238"/>
    <mergeCell ref="J238:L238"/>
    <mergeCell ref="M238:O238"/>
    <mergeCell ref="C233:P233"/>
    <mergeCell ref="C88:P88"/>
    <mergeCell ref="D92:G92"/>
    <mergeCell ref="H92:I92"/>
    <mergeCell ref="J92:K92"/>
    <mergeCell ref="L92:M92"/>
    <mergeCell ref="H93:I93"/>
    <mergeCell ref="J93:K93"/>
    <mergeCell ref="H94:I94"/>
    <mergeCell ref="J94:K94"/>
    <mergeCell ref="H95:I95"/>
    <mergeCell ref="J95:K95"/>
    <mergeCell ref="L95:M95"/>
    <mergeCell ref="K304:N304"/>
    <mergeCell ref="K340:M340"/>
    <mergeCell ref="C328:P328"/>
    <mergeCell ref="E301:F301"/>
    <mergeCell ref="G332:H332"/>
    <mergeCell ref="C334:I334"/>
    <mergeCell ref="E300:F300"/>
    <mergeCell ref="D340:G340"/>
    <mergeCell ref="C345:P345"/>
    <mergeCell ref="I365:K365"/>
    <mergeCell ref="H341:J341"/>
    <mergeCell ref="K300:N300"/>
    <mergeCell ref="D313:H313"/>
    <mergeCell ref="J333:L333"/>
    <mergeCell ref="K306:N306"/>
    <mergeCell ref="E305:F305"/>
    <mergeCell ref="G305:H305"/>
    <mergeCell ref="E306:F306"/>
    <mergeCell ref="G306:H306"/>
    <mergeCell ref="I306:J306"/>
    <mergeCell ref="I315:J315"/>
    <mergeCell ref="K315:N315"/>
    <mergeCell ref="G304:H304"/>
    <mergeCell ref="E302:F302"/>
    <mergeCell ref="G302:H302"/>
    <mergeCell ref="C362:P362"/>
    <mergeCell ref="H340:J340"/>
    <mergeCell ref="D318:H318"/>
    <mergeCell ref="I305:J305"/>
    <mergeCell ref="K292:N292"/>
    <mergeCell ref="G293:H293"/>
    <mergeCell ref="I293:J293"/>
    <mergeCell ref="E293:F293"/>
    <mergeCell ref="E291:F291"/>
    <mergeCell ref="K536:L536"/>
    <mergeCell ref="I368:K368"/>
    <mergeCell ref="C365:H365"/>
    <mergeCell ref="C372:P372"/>
    <mergeCell ref="I296:J296"/>
    <mergeCell ref="H342:J342"/>
    <mergeCell ref="K342:M342"/>
    <mergeCell ref="K309:N309"/>
    <mergeCell ref="M394:O394"/>
    <mergeCell ref="M399:O399"/>
    <mergeCell ref="C405:P405"/>
    <mergeCell ref="C408:P408"/>
    <mergeCell ref="I380:K380"/>
    <mergeCell ref="L380:N380"/>
    <mergeCell ref="M392:O392"/>
    <mergeCell ref="C367:H367"/>
    <mergeCell ref="J400:L400"/>
    <mergeCell ref="M400:O400"/>
    <mergeCell ref="C430:P430"/>
    <mergeCell ref="K453:O453"/>
    <mergeCell ref="D415:I415"/>
    <mergeCell ref="J420:L420"/>
    <mergeCell ref="M420:O420"/>
    <mergeCell ref="I300:J300"/>
    <mergeCell ref="I324:J324"/>
    <mergeCell ref="M333:O333"/>
    <mergeCell ref="I304:J304"/>
    <mergeCell ref="K290:N290"/>
    <mergeCell ref="E294:F294"/>
    <mergeCell ref="E292:F292"/>
    <mergeCell ref="G292:H292"/>
    <mergeCell ref="K341:M341"/>
    <mergeCell ref="I326:J326"/>
    <mergeCell ref="I322:J322"/>
    <mergeCell ref="D324:H324"/>
    <mergeCell ref="L545:M545"/>
    <mergeCell ref="E588:H588"/>
    <mergeCell ref="E589:H589"/>
    <mergeCell ref="I589:K589"/>
    <mergeCell ref="C386:H386"/>
    <mergeCell ref="I386:K386"/>
    <mergeCell ref="L386:N386"/>
    <mergeCell ref="C384:H384"/>
    <mergeCell ref="C381:H381"/>
    <mergeCell ref="M393:O393"/>
    <mergeCell ref="D392:I392"/>
    <mergeCell ref="F458:G458"/>
    <mergeCell ref="F457:G457"/>
    <mergeCell ref="K454:O454"/>
    <mergeCell ref="E432:H432"/>
    <mergeCell ref="C451:P451"/>
    <mergeCell ref="D418:I418"/>
    <mergeCell ref="J418:L418"/>
    <mergeCell ref="H453:J453"/>
    <mergeCell ref="C466:G466"/>
    <mergeCell ref="K455:O455"/>
    <mergeCell ref="M421:O421"/>
    <mergeCell ref="H454:J454"/>
    <mergeCell ref="I292:J292"/>
    <mergeCell ref="C677:P677"/>
    <mergeCell ref="L546:M546"/>
    <mergeCell ref="L547:M547"/>
    <mergeCell ref="C557:P557"/>
    <mergeCell ref="K606:L606"/>
    <mergeCell ref="F607:J607"/>
    <mergeCell ref="K607:L607"/>
    <mergeCell ref="M613:N613"/>
    <mergeCell ref="F603:J603"/>
    <mergeCell ref="F643:J643"/>
    <mergeCell ref="K658:L658"/>
    <mergeCell ref="F663:J663"/>
    <mergeCell ref="J415:L415"/>
    <mergeCell ref="I432:K432"/>
    <mergeCell ref="M520:O520"/>
    <mergeCell ref="D462:E462"/>
    <mergeCell ref="H483:J483"/>
    <mergeCell ref="K483:O483"/>
    <mergeCell ref="H507:J507"/>
    <mergeCell ref="F489:G489"/>
    <mergeCell ref="D494:E494"/>
    <mergeCell ref="L544:M544"/>
    <mergeCell ref="K531:L531"/>
    <mergeCell ref="K535:L535"/>
    <mergeCell ref="J416:L416"/>
    <mergeCell ref="M416:O416"/>
    <mergeCell ref="J417:L417"/>
    <mergeCell ref="L435:N435"/>
    <mergeCell ref="M612:N612"/>
    <mergeCell ref="F665:J665"/>
    <mergeCell ref="K665:L665"/>
    <mergeCell ref="M665:N665"/>
    <mergeCell ref="F476:G476"/>
    <mergeCell ref="H476:J476"/>
    <mergeCell ref="H479:J479"/>
    <mergeCell ref="F486:G486"/>
    <mergeCell ref="F483:G483"/>
    <mergeCell ref="D473:E473"/>
    <mergeCell ref="F473:G473"/>
    <mergeCell ref="H473:J473"/>
    <mergeCell ref="D478:E478"/>
    <mergeCell ref="D484:E484"/>
    <mergeCell ref="F484:G484"/>
    <mergeCell ref="K470:O470"/>
    <mergeCell ref="K478:O478"/>
    <mergeCell ref="K464:O464"/>
    <mergeCell ref="H472:J472"/>
    <mergeCell ref="D468:E468"/>
    <mergeCell ref="F460:G460"/>
    <mergeCell ref="D474:E474"/>
    <mergeCell ref="H471:J471"/>
    <mergeCell ref="H468:J468"/>
    <mergeCell ref="F471:G471"/>
    <mergeCell ref="K471:O471"/>
    <mergeCell ref="H474:J474"/>
    <mergeCell ref="K474:O474"/>
    <mergeCell ref="K473:O473"/>
    <mergeCell ref="D469:E469"/>
    <mergeCell ref="D475:E475"/>
    <mergeCell ref="F475:G475"/>
    <mergeCell ref="K468:O468"/>
    <mergeCell ref="D416:I416"/>
    <mergeCell ref="M418:O418"/>
    <mergeCell ref="D420:I420"/>
    <mergeCell ref="F453:G453"/>
    <mergeCell ref="C447:P447"/>
    <mergeCell ref="L433:N433"/>
    <mergeCell ref="D421:I421"/>
    <mergeCell ref="L434:N434"/>
    <mergeCell ref="F455:G455"/>
    <mergeCell ref="F456:G456"/>
    <mergeCell ref="E435:H435"/>
    <mergeCell ref="D456:E456"/>
    <mergeCell ref="F454:G454"/>
    <mergeCell ref="D455:E455"/>
    <mergeCell ref="I435:K435"/>
    <mergeCell ref="K458:O458"/>
    <mergeCell ref="D444:L444"/>
    <mergeCell ref="K456:O456"/>
    <mergeCell ref="H455:J455"/>
    <mergeCell ref="F468:G468"/>
    <mergeCell ref="M444:O444"/>
    <mergeCell ref="H459:J459"/>
    <mergeCell ref="D442:L442"/>
    <mergeCell ref="M442:O442"/>
    <mergeCell ref="D454:E454"/>
    <mergeCell ref="D457:E457"/>
    <mergeCell ref="D459:E459"/>
    <mergeCell ref="F459:G459"/>
    <mergeCell ref="I302:J302"/>
    <mergeCell ref="K302:N302"/>
    <mergeCell ref="E321:H321"/>
    <mergeCell ref="C378:P378"/>
    <mergeCell ref="D490:E490"/>
    <mergeCell ref="F490:G490"/>
    <mergeCell ref="H490:J490"/>
    <mergeCell ref="K490:O490"/>
    <mergeCell ref="D453:E453"/>
    <mergeCell ref="J396:L396"/>
    <mergeCell ref="D397:I397"/>
    <mergeCell ref="J397:L397"/>
    <mergeCell ref="I383:K383"/>
    <mergeCell ref="J414:L414"/>
    <mergeCell ref="D413:I413"/>
    <mergeCell ref="D458:E458"/>
    <mergeCell ref="M412:O412"/>
    <mergeCell ref="D414:I414"/>
    <mergeCell ref="L432:N432"/>
    <mergeCell ref="E433:H433"/>
    <mergeCell ref="I433:K433"/>
    <mergeCell ref="J413:L413"/>
    <mergeCell ref="M415:O415"/>
    <mergeCell ref="D417:I417"/>
    <mergeCell ref="D443:L443"/>
    <mergeCell ref="M443:O443"/>
    <mergeCell ref="D441:L441"/>
    <mergeCell ref="M441:O441"/>
    <mergeCell ref="E434:H434"/>
    <mergeCell ref="F462:G462"/>
    <mergeCell ref="C58:P58"/>
    <mergeCell ref="M417:O417"/>
    <mergeCell ref="J412:L412"/>
    <mergeCell ref="D412:I412"/>
    <mergeCell ref="D402:I402"/>
    <mergeCell ref="M396:O396"/>
    <mergeCell ref="D393:I393"/>
    <mergeCell ref="M413:O413"/>
    <mergeCell ref="I434:K434"/>
    <mergeCell ref="M414:O414"/>
    <mergeCell ref="J421:L421"/>
    <mergeCell ref="A10:P10"/>
    <mergeCell ref="C12:P12"/>
    <mergeCell ref="C15:P15"/>
    <mergeCell ref="C17:P17"/>
    <mergeCell ref="C19:P19"/>
    <mergeCell ref="C21:P21"/>
    <mergeCell ref="C59:P59"/>
    <mergeCell ref="C60:P60"/>
    <mergeCell ref="C64:P64"/>
    <mergeCell ref="C81:P81"/>
    <mergeCell ref="C83:P83"/>
    <mergeCell ref="C85:P85"/>
    <mergeCell ref="H96:I96"/>
    <mergeCell ref="J96:K96"/>
    <mergeCell ref="L96:M96"/>
    <mergeCell ref="H97:I97"/>
    <mergeCell ref="J97:K97"/>
    <mergeCell ref="K301:N301"/>
    <mergeCell ref="G301:H301"/>
    <mergeCell ref="E296:F296"/>
    <mergeCell ref="K296:N296"/>
    <mergeCell ref="C25:P25"/>
    <mergeCell ref="C27:P27"/>
    <mergeCell ref="C29:P29"/>
    <mergeCell ref="C32:P32"/>
    <mergeCell ref="C36:P36"/>
    <mergeCell ref="C38:P38"/>
    <mergeCell ref="C40:P40"/>
    <mergeCell ref="C42:P42"/>
    <mergeCell ref="C44:P44"/>
    <mergeCell ref="C45:P45"/>
    <mergeCell ref="C46:P46"/>
    <mergeCell ref="C47:P47"/>
    <mergeCell ref="C48:P48"/>
    <mergeCell ref="C49:P49"/>
    <mergeCell ref="C51:P51"/>
    <mergeCell ref="C53:P53"/>
    <mergeCell ref="C57:P57"/>
    <mergeCell ref="J106:K106"/>
    <mergeCell ref="L106:M106"/>
    <mergeCell ref="H107:I107"/>
    <mergeCell ref="D520:L520"/>
    <mergeCell ref="D461:E461"/>
    <mergeCell ref="H481:J481"/>
    <mergeCell ref="D464:E464"/>
    <mergeCell ref="F464:G464"/>
    <mergeCell ref="H501:J501"/>
    <mergeCell ref="H489:J489"/>
    <mergeCell ref="K489:O489"/>
    <mergeCell ref="H503:J503"/>
    <mergeCell ref="E303:F303"/>
    <mergeCell ref="G303:H303"/>
    <mergeCell ref="I303:J303"/>
    <mergeCell ref="K303:N303"/>
    <mergeCell ref="I301:J301"/>
    <mergeCell ref="D487:E487"/>
    <mergeCell ref="F487:G487"/>
    <mergeCell ref="K460:O460"/>
    <mergeCell ref="D460:E460"/>
    <mergeCell ref="H475:J475"/>
    <mergeCell ref="K305:N305"/>
    <mergeCell ref="E304:F304"/>
    <mergeCell ref="G300:H300"/>
    <mergeCell ref="E309:F309"/>
    <mergeCell ref="G309:H309"/>
    <mergeCell ref="I309:J309"/>
    <mergeCell ref="H477:J477"/>
    <mergeCell ref="E310:F310"/>
    <mergeCell ref="G310:H310"/>
    <mergeCell ref="I310:J310"/>
    <mergeCell ref="L118:M118"/>
    <mergeCell ref="D119:K119"/>
    <mergeCell ref="L119:M119"/>
    <mergeCell ref="L97:M97"/>
    <mergeCell ref="D98:K98"/>
    <mergeCell ref="L98:M98"/>
    <mergeCell ref="H99:I99"/>
    <mergeCell ref="J99:K99"/>
    <mergeCell ref="L99:M99"/>
    <mergeCell ref="H100:I100"/>
    <mergeCell ref="J100:K100"/>
    <mergeCell ref="L100:M100"/>
    <mergeCell ref="H101:I101"/>
    <mergeCell ref="J101:K101"/>
    <mergeCell ref="L101:M101"/>
    <mergeCell ref="L112:M112"/>
    <mergeCell ref="H113:I113"/>
    <mergeCell ref="J113:K113"/>
    <mergeCell ref="L113:M113"/>
    <mergeCell ref="H102:I102"/>
    <mergeCell ref="J102:K102"/>
    <mergeCell ref="L102:M102"/>
    <mergeCell ref="H103:I103"/>
    <mergeCell ref="J103:K103"/>
    <mergeCell ref="L103:M103"/>
    <mergeCell ref="H104:I104"/>
    <mergeCell ref="J104:K104"/>
    <mergeCell ref="L104:M104"/>
    <mergeCell ref="H105:I105"/>
    <mergeCell ref="J105:K105"/>
    <mergeCell ref="L105:M105"/>
    <mergeCell ref="H106:I106"/>
    <mergeCell ref="L93:M93"/>
    <mergeCell ref="L94:M94"/>
    <mergeCell ref="H108:I108"/>
    <mergeCell ref="J108:K108"/>
    <mergeCell ref="L108:M108"/>
    <mergeCell ref="H109:I109"/>
    <mergeCell ref="J109:K109"/>
    <mergeCell ref="L109:M109"/>
    <mergeCell ref="H110:I110"/>
    <mergeCell ref="J110:K110"/>
    <mergeCell ref="L110:M110"/>
    <mergeCell ref="H111:I111"/>
    <mergeCell ref="J111:K111"/>
    <mergeCell ref="L111:M111"/>
    <mergeCell ref="H112:I112"/>
    <mergeCell ref="J112:K112"/>
    <mergeCell ref="C121:P121"/>
    <mergeCell ref="J107:K107"/>
    <mergeCell ref="L107:M107"/>
    <mergeCell ref="H114:I114"/>
    <mergeCell ref="J114:K114"/>
    <mergeCell ref="L114:M114"/>
    <mergeCell ref="H115:I115"/>
    <mergeCell ref="J115:K115"/>
    <mergeCell ref="L115:M115"/>
    <mergeCell ref="D116:I116"/>
    <mergeCell ref="J116:K116"/>
    <mergeCell ref="L116:M116"/>
    <mergeCell ref="H117:I117"/>
    <mergeCell ref="J117:K117"/>
    <mergeCell ref="L117:M117"/>
    <mergeCell ref="D118:K118"/>
    <mergeCell ref="C122:P122"/>
    <mergeCell ref="E124:G124"/>
    <mergeCell ref="I124:J124"/>
    <mergeCell ref="K124:L124"/>
    <mergeCell ref="E125:G125"/>
    <mergeCell ref="I125:J125"/>
    <mergeCell ref="K125:L125"/>
    <mergeCell ref="E126:J126"/>
    <mergeCell ref="K126:L126"/>
    <mergeCell ref="E127:G127"/>
    <mergeCell ref="I127:J127"/>
    <mergeCell ref="K127:L127"/>
    <mergeCell ref="E128:G128"/>
    <mergeCell ref="I128:J128"/>
    <mergeCell ref="E129:G129"/>
    <mergeCell ref="I129:J129"/>
    <mergeCell ref="E130:G130"/>
    <mergeCell ref="I130:J130"/>
    <mergeCell ref="E131:G131"/>
    <mergeCell ref="I131:J131"/>
    <mergeCell ref="K131:L131"/>
    <mergeCell ref="E132:G132"/>
    <mergeCell ref="I132:J132"/>
    <mergeCell ref="K132:L132"/>
    <mergeCell ref="K128:L128"/>
    <mergeCell ref="K129:L129"/>
    <mergeCell ref="K130:L130"/>
    <mergeCell ref="E133:J133"/>
    <mergeCell ref="K133:L133"/>
    <mergeCell ref="E134:G134"/>
    <mergeCell ref="I134:J134"/>
    <mergeCell ref="K134:L134"/>
    <mergeCell ref="E135:J135"/>
    <mergeCell ref="K135:L135"/>
    <mergeCell ref="F626:J626"/>
    <mergeCell ref="K310:N310"/>
    <mergeCell ref="F477:G477"/>
    <mergeCell ref="I313:J313"/>
    <mergeCell ref="I366:K366"/>
    <mergeCell ref="K461:O461"/>
    <mergeCell ref="K462:O462"/>
    <mergeCell ref="D342:G342"/>
    <mergeCell ref="D298:H298"/>
    <mergeCell ref="C383:H383"/>
    <mergeCell ref="K459:O459"/>
    <mergeCell ref="D398:I398"/>
    <mergeCell ref="D401:I401"/>
    <mergeCell ref="J401:L401"/>
    <mergeCell ref="M401:O401"/>
    <mergeCell ref="K457:O457"/>
    <mergeCell ref="I298:J298"/>
    <mergeCell ref="K298:L298"/>
    <mergeCell ref="C363:P363"/>
    <mergeCell ref="E180:K180"/>
    <mergeCell ref="L180:N180"/>
    <mergeCell ref="E181:K181"/>
    <mergeCell ref="L181:N181"/>
    <mergeCell ref="E182:K182"/>
    <mergeCell ref="L182:N182"/>
    <mergeCell ref="E136:G136"/>
    <mergeCell ref="I136:J136"/>
    <mergeCell ref="K136:L136"/>
    <mergeCell ref="E137:J137"/>
    <mergeCell ref="K137:L137"/>
    <mergeCell ref="C141:P141"/>
    <mergeCell ref="C145:P145"/>
    <mergeCell ref="C148:P148"/>
    <mergeCell ref="C151:P151"/>
    <mergeCell ref="C154:P154"/>
    <mergeCell ref="C155:P155"/>
    <mergeCell ref="C158:P158"/>
    <mergeCell ref="C161:P161"/>
    <mergeCell ref="C164:P164"/>
    <mergeCell ref="C166:P166"/>
    <mergeCell ref="C177:P177"/>
    <mergeCell ref="E179:K179"/>
    <mergeCell ref="L179:N179"/>
    <mergeCell ref="I286:J286"/>
    <mergeCell ref="E288:F288"/>
    <mergeCell ref="G288:H288"/>
    <mergeCell ref="I288:J288"/>
    <mergeCell ref="I290:J290"/>
  </mergeCells>
  <printOptions horizontalCentered="1" verticalCentered="1"/>
  <pageMargins left="0.39370078740157483" right="0.39370078740157483" top="1.1811023622047245" bottom="1.1811023622047245" header="0.31496062992125984" footer="0.31496062992125984"/>
  <pageSetup orientation="landscape" r:id="rId1"/>
  <headerFooter>
    <oddHeader>&amp;L&amp;G&amp;C&amp;"Arial,Negrita"&amp;12COMPAÑÍA INMOBILIARIA FOMENTO TURÍSTICO 
DE MICHOACÁN, S.A. DE C.V.&amp;14
&amp;10NOTAS A LOS ESTADOS FINANCIEROS
&amp;"Arial,Normal"(Cifras en Pesos)&amp;R&amp;"Arial,Normal"&amp;7Fecha    &amp;D    
Hora de impresión     &amp;T</oddHeader>
    <oddFooter>&amp;C&amp;"Arial,Normal"&amp;P / &amp;N&amp;R&amp;"Arial,Normal"AUTORIZÓ:&amp;"Times New Roman,Normal"
Lic. Gustavo Adolfo Mendoza García
Encargado de Despacho de la Dirección General</oddFooter>
  </headerFooter>
  <ignoredErrors>
    <ignoredError sqref="B14 B31 B34 B55 B79 B87 B90 B140 B144 B147 B150 B153 B157 B160 B163 B165" numberStoredAsText="1"/>
  </ignoredError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F37"/>
  <sheetViews>
    <sheetView topLeftCell="A19" zoomScale="90" zoomScaleNormal="90" workbookViewId="0">
      <selection activeCell="B26" sqref="B26:B28"/>
    </sheetView>
  </sheetViews>
  <sheetFormatPr baseColWidth="10" defaultRowHeight="13.2" x14ac:dyDescent="0.25"/>
  <cols>
    <col min="1" max="1" width="1.33203125" customWidth="1"/>
    <col min="2" max="2" width="19.109375" customWidth="1"/>
    <col min="3" max="3" width="44.6640625" customWidth="1"/>
    <col min="4" max="4" width="77.6640625" customWidth="1"/>
    <col min="5" max="5" width="45.109375" customWidth="1"/>
    <col min="6" max="6" width="52.6640625" bestFit="1" customWidth="1"/>
  </cols>
  <sheetData>
    <row r="1" spans="2:6" ht="21" x14ac:dyDescent="0.25">
      <c r="B1" s="641" t="s">
        <v>117</v>
      </c>
      <c r="C1" s="641"/>
      <c r="D1" s="641"/>
      <c r="E1" s="641"/>
      <c r="F1" s="641"/>
    </row>
    <row r="2" spans="2:6" ht="14.25" customHeight="1" x14ac:dyDescent="0.25">
      <c r="B2" s="646" t="s">
        <v>118</v>
      </c>
      <c r="C2" s="646"/>
      <c r="D2" s="646"/>
      <c r="E2" s="646"/>
      <c r="F2" s="646"/>
    </row>
    <row r="3" spans="2:6" ht="14.25" customHeight="1" x14ac:dyDescent="0.25">
      <c r="B3" s="646" t="s">
        <v>121</v>
      </c>
      <c r="C3" s="646"/>
      <c r="D3" s="646"/>
      <c r="E3" s="646"/>
      <c r="F3" s="646"/>
    </row>
    <row r="4" spans="2:6" ht="18.75" customHeight="1" x14ac:dyDescent="0.25"/>
    <row r="5" spans="2:6" ht="17.25" customHeight="1" x14ac:dyDescent="0.25">
      <c r="B5" s="54" t="s">
        <v>119</v>
      </c>
      <c r="C5" s="642" t="s">
        <v>120</v>
      </c>
      <c r="D5" s="642"/>
      <c r="E5" s="642"/>
      <c r="F5" s="642"/>
    </row>
    <row r="6" spans="2:6" ht="17.25" customHeight="1" x14ac:dyDescent="0.25">
      <c r="C6" s="642"/>
      <c r="D6" s="642"/>
      <c r="E6" s="642"/>
      <c r="F6" s="642"/>
    </row>
    <row r="7" spans="2:6" ht="15.75" customHeight="1" thickBot="1" x14ac:dyDescent="0.3"/>
    <row r="8" spans="2:6" ht="21.75" customHeight="1" x14ac:dyDescent="0.25">
      <c r="B8" s="643" t="s">
        <v>60</v>
      </c>
      <c r="C8" s="644"/>
      <c r="D8" s="644"/>
      <c r="E8" s="644"/>
      <c r="F8" s="645"/>
    </row>
    <row r="9" spans="2:6" s="30" customFormat="1" ht="17.25" customHeight="1" x14ac:dyDescent="0.25">
      <c r="B9" s="32" t="s">
        <v>61</v>
      </c>
      <c r="C9" s="33" t="s">
        <v>62</v>
      </c>
      <c r="D9" s="33" t="s">
        <v>63</v>
      </c>
      <c r="E9" s="33" t="s">
        <v>64</v>
      </c>
      <c r="F9" s="34" t="s">
        <v>65</v>
      </c>
    </row>
    <row r="10" spans="2:6" ht="15.75" customHeight="1" x14ac:dyDescent="0.25">
      <c r="B10" s="647" t="s">
        <v>122</v>
      </c>
      <c r="C10" s="631" t="s">
        <v>123</v>
      </c>
      <c r="D10" s="37" t="s">
        <v>124</v>
      </c>
      <c r="E10" s="38" t="s">
        <v>126</v>
      </c>
      <c r="F10" s="39" t="s">
        <v>126</v>
      </c>
    </row>
    <row r="11" spans="2:6" ht="15.75" customHeight="1" x14ac:dyDescent="0.25">
      <c r="B11" s="648"/>
      <c r="C11" s="633"/>
      <c r="D11" s="37" t="s">
        <v>125</v>
      </c>
      <c r="E11" s="38" t="s">
        <v>127</v>
      </c>
      <c r="F11" s="39" t="s">
        <v>127</v>
      </c>
    </row>
    <row r="12" spans="2:6" ht="23.25" customHeight="1" x14ac:dyDescent="0.25">
      <c r="B12" s="40" t="s">
        <v>66</v>
      </c>
      <c r="C12" s="41" t="s">
        <v>67</v>
      </c>
      <c r="D12" s="42" t="s">
        <v>68</v>
      </c>
      <c r="E12" s="43" t="s">
        <v>69</v>
      </c>
      <c r="F12" s="44" t="s">
        <v>44</v>
      </c>
    </row>
    <row r="13" spans="2:6" ht="15" customHeight="1" x14ac:dyDescent="0.25">
      <c r="B13" s="647" t="s">
        <v>70</v>
      </c>
      <c r="C13" s="631" t="s">
        <v>71</v>
      </c>
      <c r="D13" s="37" t="s">
        <v>72</v>
      </c>
      <c r="E13" s="38" t="s">
        <v>73</v>
      </c>
      <c r="F13" s="39" t="s">
        <v>128</v>
      </c>
    </row>
    <row r="14" spans="2:6" ht="15" customHeight="1" x14ac:dyDescent="0.25">
      <c r="B14" s="649"/>
      <c r="C14" s="632"/>
      <c r="D14" s="37" t="s">
        <v>129</v>
      </c>
      <c r="E14" s="38" t="s">
        <v>130</v>
      </c>
      <c r="F14" s="39" t="s">
        <v>131</v>
      </c>
    </row>
    <row r="15" spans="2:6" ht="15" customHeight="1" x14ac:dyDescent="0.25">
      <c r="B15" s="649"/>
      <c r="C15" s="632"/>
      <c r="D15" s="37" t="s">
        <v>132</v>
      </c>
      <c r="E15" s="38" t="s">
        <v>133</v>
      </c>
      <c r="F15" s="39" t="s">
        <v>134</v>
      </c>
    </row>
    <row r="16" spans="2:6" ht="15" customHeight="1" x14ac:dyDescent="0.25">
      <c r="B16" s="648"/>
      <c r="C16" s="633"/>
      <c r="D16" s="37" t="s">
        <v>135</v>
      </c>
      <c r="E16" s="38" t="s">
        <v>136</v>
      </c>
      <c r="F16" s="39" t="s">
        <v>137</v>
      </c>
    </row>
    <row r="17" spans="2:6" ht="23.25" customHeight="1" x14ac:dyDescent="0.25">
      <c r="B17" s="40" t="s">
        <v>74</v>
      </c>
      <c r="C17" s="41" t="s">
        <v>75</v>
      </c>
      <c r="D17" s="42" t="s">
        <v>76</v>
      </c>
      <c r="E17" s="43" t="s">
        <v>77</v>
      </c>
      <c r="F17" s="44" t="s">
        <v>78</v>
      </c>
    </row>
    <row r="18" spans="2:6" ht="23.25" customHeight="1" x14ac:dyDescent="0.25">
      <c r="B18" s="35" t="s">
        <v>79</v>
      </c>
      <c r="C18" s="36" t="s">
        <v>80</v>
      </c>
      <c r="D18" s="37" t="s">
        <v>81</v>
      </c>
      <c r="E18" s="38" t="s">
        <v>82</v>
      </c>
      <c r="F18" s="39" t="s">
        <v>83</v>
      </c>
    </row>
    <row r="19" spans="2:6" ht="23.25" customHeight="1" thickBot="1" x14ac:dyDescent="0.3">
      <c r="B19" s="57" t="s">
        <v>84</v>
      </c>
      <c r="C19" s="58" t="s">
        <v>85</v>
      </c>
      <c r="D19" s="59" t="s">
        <v>86</v>
      </c>
      <c r="E19" s="60" t="s">
        <v>87</v>
      </c>
      <c r="F19" s="61" t="s">
        <v>88</v>
      </c>
    </row>
    <row r="20" spans="2:6" ht="14.4" thickBot="1" x14ac:dyDescent="0.35">
      <c r="B20" s="50"/>
      <c r="C20" s="50"/>
      <c r="D20" s="50"/>
      <c r="E20" s="50"/>
      <c r="F20" s="50"/>
    </row>
    <row r="21" spans="2:6" ht="21.75" customHeight="1" x14ac:dyDescent="0.25">
      <c r="B21" s="643" t="s">
        <v>89</v>
      </c>
      <c r="C21" s="644"/>
      <c r="D21" s="644"/>
      <c r="E21" s="644"/>
      <c r="F21" s="645"/>
    </row>
    <row r="22" spans="2:6" s="30" customFormat="1" ht="17.25" customHeight="1" x14ac:dyDescent="0.25">
      <c r="B22" s="32" t="s">
        <v>61</v>
      </c>
      <c r="C22" s="33" t="s">
        <v>62</v>
      </c>
      <c r="D22" s="33" t="s">
        <v>63</v>
      </c>
      <c r="E22" s="33" t="s">
        <v>64</v>
      </c>
      <c r="F22" s="34" t="s">
        <v>65</v>
      </c>
    </row>
    <row r="23" spans="2:6" ht="15" customHeight="1" x14ac:dyDescent="0.25">
      <c r="B23" s="647" t="s">
        <v>90</v>
      </c>
      <c r="C23" s="631" t="s">
        <v>91</v>
      </c>
      <c r="D23" s="634" t="s">
        <v>92</v>
      </c>
      <c r="E23" s="38" t="s">
        <v>138</v>
      </c>
      <c r="F23" s="39" t="s">
        <v>139</v>
      </c>
    </row>
    <row r="24" spans="2:6" ht="15" customHeight="1" x14ac:dyDescent="0.25">
      <c r="B24" s="649"/>
      <c r="C24" s="632"/>
      <c r="D24" s="635"/>
      <c r="E24" s="38" t="s">
        <v>140</v>
      </c>
      <c r="F24" s="39" t="s">
        <v>141</v>
      </c>
    </row>
    <row r="25" spans="2:6" ht="15" customHeight="1" x14ac:dyDescent="0.25">
      <c r="B25" s="648"/>
      <c r="C25" s="633"/>
      <c r="D25" s="636"/>
      <c r="E25" s="38" t="s">
        <v>142</v>
      </c>
      <c r="F25" s="39" t="s">
        <v>143</v>
      </c>
    </row>
    <row r="26" spans="2:6" ht="15" customHeight="1" x14ac:dyDescent="0.25">
      <c r="B26" s="650" t="s">
        <v>93</v>
      </c>
      <c r="C26" s="655" t="s">
        <v>94</v>
      </c>
      <c r="D26" s="637" t="s">
        <v>95</v>
      </c>
      <c r="E26" s="43" t="s">
        <v>144</v>
      </c>
      <c r="F26" s="44" t="s">
        <v>145</v>
      </c>
    </row>
    <row r="27" spans="2:6" ht="15" customHeight="1" x14ac:dyDescent="0.25">
      <c r="B27" s="651"/>
      <c r="C27" s="656"/>
      <c r="D27" s="638"/>
      <c r="E27" s="55" t="s">
        <v>146</v>
      </c>
      <c r="F27" s="56" t="s">
        <v>147</v>
      </c>
    </row>
    <row r="28" spans="2:6" ht="15" customHeight="1" x14ac:dyDescent="0.25">
      <c r="B28" s="652"/>
      <c r="C28" s="657"/>
      <c r="D28" s="639"/>
      <c r="E28" s="55" t="s">
        <v>148</v>
      </c>
      <c r="F28" s="56" t="s">
        <v>149</v>
      </c>
    </row>
    <row r="29" spans="2:6" ht="15" customHeight="1" x14ac:dyDescent="0.25">
      <c r="B29" s="647" t="s">
        <v>96</v>
      </c>
      <c r="C29" s="631" t="s">
        <v>97</v>
      </c>
      <c r="D29" s="634" t="s">
        <v>98</v>
      </c>
      <c r="E29" s="38" t="s">
        <v>150</v>
      </c>
      <c r="F29" s="39" t="s">
        <v>151</v>
      </c>
    </row>
    <row r="30" spans="2:6" ht="15" customHeight="1" x14ac:dyDescent="0.25">
      <c r="B30" s="649"/>
      <c r="C30" s="632"/>
      <c r="D30" s="635"/>
      <c r="E30" s="38" t="s">
        <v>152</v>
      </c>
      <c r="F30" s="39" t="s">
        <v>153</v>
      </c>
    </row>
    <row r="31" spans="2:6" ht="15" customHeight="1" thickBot="1" x14ac:dyDescent="0.3">
      <c r="B31" s="653"/>
      <c r="C31" s="654"/>
      <c r="D31" s="640"/>
      <c r="E31" s="48" t="s">
        <v>154</v>
      </c>
      <c r="F31" s="49" t="s">
        <v>155</v>
      </c>
    </row>
    <row r="32" spans="2:6" ht="16.2" thickBot="1" x14ac:dyDescent="0.35">
      <c r="B32" s="51"/>
      <c r="C32" s="52"/>
      <c r="D32" s="52"/>
      <c r="E32" s="53"/>
      <c r="F32" s="53"/>
    </row>
    <row r="33" spans="2:6" ht="21.75" customHeight="1" x14ac:dyDescent="0.25">
      <c r="B33" s="643" t="s">
        <v>99</v>
      </c>
      <c r="C33" s="644"/>
      <c r="D33" s="644"/>
      <c r="E33" s="644"/>
      <c r="F33" s="645"/>
    </row>
    <row r="34" spans="2:6" s="30" customFormat="1" ht="17.25" customHeight="1" x14ac:dyDescent="0.25">
      <c r="B34" s="32" t="s">
        <v>61</v>
      </c>
      <c r="C34" s="33" t="s">
        <v>62</v>
      </c>
      <c r="D34" s="33" t="s">
        <v>63</v>
      </c>
      <c r="E34" s="33" t="s">
        <v>64</v>
      </c>
      <c r="F34" s="34" t="s">
        <v>65</v>
      </c>
    </row>
    <row r="35" spans="2:6" ht="42" customHeight="1" x14ac:dyDescent="0.25">
      <c r="B35" s="35" t="s">
        <v>100</v>
      </c>
      <c r="C35" s="36" t="s">
        <v>101</v>
      </c>
      <c r="D35" s="37" t="s">
        <v>102</v>
      </c>
      <c r="E35" s="38" t="s">
        <v>109</v>
      </c>
      <c r="F35" s="39" t="s">
        <v>112</v>
      </c>
    </row>
    <row r="36" spans="2:6" ht="42" customHeight="1" x14ac:dyDescent="0.25">
      <c r="B36" s="40" t="s">
        <v>103</v>
      </c>
      <c r="C36" s="41" t="s">
        <v>104</v>
      </c>
      <c r="D36" s="42" t="s">
        <v>105</v>
      </c>
      <c r="E36" s="43" t="s">
        <v>110</v>
      </c>
      <c r="F36" s="44" t="s">
        <v>113</v>
      </c>
    </row>
    <row r="37" spans="2:6" ht="65.25" customHeight="1" thickBot="1" x14ac:dyDescent="0.3">
      <c r="B37" s="45" t="s">
        <v>106</v>
      </c>
      <c r="C37" s="46" t="s">
        <v>107</v>
      </c>
      <c r="D37" s="47" t="s">
        <v>108</v>
      </c>
      <c r="E37" s="48" t="s">
        <v>111</v>
      </c>
      <c r="F37" s="49" t="s">
        <v>114</v>
      </c>
    </row>
  </sheetData>
  <mergeCells count="20">
    <mergeCell ref="B33:F33"/>
    <mergeCell ref="B3:F3"/>
    <mergeCell ref="B2:F2"/>
    <mergeCell ref="B10:B11"/>
    <mergeCell ref="C10:C11"/>
    <mergeCell ref="B13:B16"/>
    <mergeCell ref="C13:C16"/>
    <mergeCell ref="B23:B25"/>
    <mergeCell ref="B26:B28"/>
    <mergeCell ref="B29:B31"/>
    <mergeCell ref="C29:C31"/>
    <mergeCell ref="C26:C28"/>
    <mergeCell ref="C23:C25"/>
    <mergeCell ref="D23:D25"/>
    <mergeCell ref="D26:D28"/>
    <mergeCell ref="D29:D31"/>
    <mergeCell ref="B1:F1"/>
    <mergeCell ref="C5:F6"/>
    <mergeCell ref="B8:F8"/>
    <mergeCell ref="B21:F21"/>
  </mergeCells>
  <pageMargins left="0.19685039370078741" right="0.19685039370078741" top="0.39370078740157483" bottom="0.39370078740157483" header="0" footer="0"/>
  <pageSetup scale="62" orientation="landscape"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Plantilla Notas</vt:lpstr>
      <vt:lpstr>Formulario Notas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Online2PDF.com</dc:creator>
  <cp:lastModifiedBy>ROCIO</cp:lastModifiedBy>
  <cp:lastPrinted>2025-01-08T18:29:05Z</cp:lastPrinted>
  <dcterms:created xsi:type="dcterms:W3CDTF">2017-02-28T18:38:56Z</dcterms:created>
  <dcterms:modified xsi:type="dcterms:W3CDTF">2025-01-08T18:31:19Z</dcterms:modified>
</cp:coreProperties>
</file>